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ms-excel.documenttasks+xml" PartName="/xl/documenttasks/documenttask2.xml"/>
  <Override ContentType="application/vnd.ms-excel.documenttasks+xml" PartName="/xl/documenttasks/documenttask1.xml"/>
  <Override ContentType="application/vnd.ms-excel.person+xml" PartName="/xl/persons/person.xml"/>
  <Override ContentType="application/vnd.ms-excel.threadedcomments+xml" PartName="/xl/threadedComments/threadedComment1.xml"/>
  <Override ContentType="application/vnd.ms-excel.threadedcomments+xml" PartName="/xl/threadedComments/threadedComment2.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drawingml.chart+xml" PartName="/xl/charts/chart1.xml"/>
  <Override ContentType="application/vnd.openxmlformats-officedocument.drawingml.chart+xml" PartName="/xl/charts/chart3.xml"/>
  <Override ContentType="application/vnd.openxmlformats-officedocument.drawingml.chart+xml" PartName="/xl/charts/chart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Sheet2" sheetId="1" r:id="rId5"/>
    <sheet state="visible" name="Excluidos" sheetId="2" r:id="rId6"/>
    <sheet state="visible" name="Codificación" sheetId="3" r:id="rId7"/>
    <sheet state="visible" name="Agenda" sheetId="4" r:id="rId8"/>
    <sheet state="visible" name="Area temática" sheetId="5" r:id="rId9"/>
    <sheet state="visible" name="Atención Agenda" sheetId="6" r:id="rId10"/>
  </sheets>
  <definedNames/>
  <calcPr/>
</workbook>
</file>

<file path=xl/comments1.xml><?xml version="1.0" encoding="utf-8"?>
<comments xmlns:r="http://schemas.openxmlformats.org/officeDocument/2006/relationships" xmlns="http://schemas.openxmlformats.org/spreadsheetml/2006/main" xmlns:xr="http://schemas.microsoft.com/office/spreadsheetml/2014/revision">
  <authors>
    <author>tc={4dbebcd3-defd-4f45-ab58-b9496b85dcbd}</author>
    <author>tc={646b7297-bd94-4d77-8ad8-1717b51a5115}</author>
    <author>tc={a8fa950e-e95f-45f3-a4b9-9890443d8ecf}</author>
    <author>tc={bc3316a3-075e-4fdc-bf3b-2d75bd416d6e}</author>
    <author>tc={cdb4638a-c968-4133-bdc8-ce7d90ff11a1}</author>
    <author>tc={cfce2378-08b0-4b34-9e65-e0ee8bd61120}</author>
    <author>tc={f09dd194-3a35-44c1-be6d-fc827c275fe1}</author>
    <author>tc={fab915ca-2305-41a5-9981-c10806eca8d3}</author>
  </authors>
  <commentList>
    <comment authorId="0" xr:uid="{4dbebcd3-defd-4f45-ab58-b9496b85dcbd}" ref="A1">
      <text>
        <t xml:space="preserve">[Threaded comment]
 Your version of Excel allows you to read this threaded comment; however, any edits to it will get removed if the file is opened in a newer version of Excel. Learn more: https://go.microsoft.com/fwlink/?linkid=870924
Comment:
	Este habría que revisarlo, la adscripción del autor es de Colombia @investigacion@ciedupanama.org
Assigned to investigacion@ciedupanama.org
</t>
      </text>
    </comment>
    <comment authorId="1" xr:uid="{646b7297-bd94-4d77-8ad8-1717b51a5115}" ref="I230">
      <text>
        <t xml:space="preserve">[Threaded comment]
 Your version of Excel allows you to read this threaded comment; however, any edits to it will get removed if the file is opened in a newer version of Excel. Learn more: https://go.microsoft.com/fwlink/?linkid=870924
Comment:
	Falta revista
</t>
      </text>
    </comment>
    <comment authorId="2" xr:uid="{a8fa950e-e95f-45f3-a4b9-9890443d8ecf}" ref="N224">
      <text>
        <t xml:space="preserve">[Threaded comment]
 Your version of Excel allows you to read this threaded comment; however, any edits to it will get removed if the file is opened in a newer version of Excel. Learn more: https://go.microsoft.com/fwlink/?linkid=870924
Comment:
	Corregí. Inicialmente estaba 2
</t>
      </text>
    </comment>
    <comment authorId="3" xr:uid="{bc3316a3-075e-4fdc-bf3b-2d75bd416d6e}" ref="A1">
      <text>
        <t xml:space="preserve">[Threaded comment]
 Your version of Excel allows you to read this threaded comment; however, any edits to it will get removed if the file is opened in a newer version of Excel. Learn more: https://go.microsoft.com/fwlink/?linkid=870924
Comment:
	Este debe ser excluido, no incluye el contexto panameño. @investigacion@ciedupanama.org
</t>
      </text>
    </comment>
    <comment authorId="4" xr:uid="{cdb4638a-c968-4133-bdc8-ce7d90ff11a1}" ref="A1">
      <text>
        <t xml:space="preserve">[Threaded comment]
 Your version of Excel allows you to read this threaded comment; however, any edits to it will get removed if the file is opened in a newer version of Excel. Learn more: https://go.microsoft.com/fwlink/?linkid=870924
Comment:
	Debe ser excluido por ser de Ecuadro.
</t>
      </text>
    </comment>
    <comment authorId="5" xr:uid="{cfce2378-08b0-4b34-9e65-e0ee8bd61120}" ref="A1">
      <text>
        <t xml:space="preserve">[Threaded comment]
 Your version of Excel allows you to read this threaded comment; however, any edits to it will get removed if the file is opened in a newer version of Excel. Learn more: https://go.microsoft.com/fwlink/?linkid=870924
Comment:
	@ddalfonso@ciedupanama.org Hay que eliminar este registro repetido
Assigned to ddalfonso@ciedupanama.org
</t>
      </text>
    </comment>
    <comment authorId="6" xr:uid="{f09dd194-3a35-44c1-be6d-fc827c275fe1}" ref="L292">
      <text>
        <t xml:space="preserve">[Threaded comment]
 Your version of Excel allows you to read this threaded comment; however, any edits to it will get removed if the file is opened in a newer version of Excel. Learn more: https://go.microsoft.com/fwlink/?linkid=870924
Comment:
	Corregido. Anteriormente estaba 3
</t>
      </text>
    </comment>
    <comment authorId="7" xr:uid="{fab915ca-2305-41a5-9981-c10806eca8d3}" ref="I220">
      <text>
        <t xml:space="preserve">[Threaded comment]
 Your version of Excel allows you to read this threaded comment; however, any edits to it will get removed if the file is opened in a newer version of Excel. Learn more: https://go.microsoft.com/fwlink/?linkid=870924
Comment:
	Falta fecha
</t>
      </text>
    </comment>
  </commentList>
</comments>
</file>

<file path=xl/comments2.xml><?xml version="1.0" encoding="utf-8"?>
<comments xmlns:r="http://schemas.openxmlformats.org/officeDocument/2006/relationships" xmlns="http://schemas.openxmlformats.org/spreadsheetml/2006/main" xmlns:xr="http://schemas.microsoft.com/office/spreadsheetml/2014/revision">
  <authors>
    <author>tc={aeb35303-fd6d-4eee-b4ef-7a2d3f8c67ab}</author>
  </authors>
  <commentList>
    <comment authorId="0" xr:uid="{aeb35303-fd6d-4eee-b4ef-7a2d3f8c67ab}" ref="V63">
      <text>
        <t xml:space="preserve">[Threaded comment]
 Your version of Excel allows you to read this threaded comment; however, any edits to it will get removed if the file is opened in a newer version of Excel. Learn more: https://go.microsoft.com/fwlink/?linkid=870924
Comment:
	Eliminar. No es de Panamá @ddalfonso@ciedupanama.org
Assigned to ddalfonso@ciedupanama.org
</t>
      </text>
    </comment>
  </commentList>
</comments>
</file>

<file path=xl/sharedStrings.xml><?xml version="1.0" encoding="utf-8"?>
<sst xmlns="http://schemas.openxmlformats.org/spreadsheetml/2006/main" count="3942" uniqueCount="2592">
  <si>
    <t>Título</t>
  </si>
  <si>
    <t>Autores</t>
  </si>
  <si>
    <t>Cantidad de autores</t>
  </si>
  <si>
    <t>Grupo de investigación</t>
  </si>
  <si>
    <t>Al menos una autora mujer</t>
  </si>
  <si>
    <t>Adscripción</t>
  </si>
  <si>
    <t>Colaboración interinstitucional</t>
  </si>
  <si>
    <t>Colaboración internacional</t>
  </si>
  <si>
    <t>Revista</t>
  </si>
  <si>
    <t>Mención ANIE</t>
  </si>
  <si>
    <t>Preguntas ANIE respondidas directamente</t>
  </si>
  <si>
    <t>Cantidad preguntas ANIE respondidas directamente</t>
  </si>
  <si>
    <t>Preguntas ANIE respondidas indirectamente</t>
  </si>
  <si>
    <t>Cantidad preguntas ANIE respondidas indirectamente</t>
  </si>
  <si>
    <t>Razonamiento</t>
  </si>
  <si>
    <t>Total de preguntas abordadas</t>
  </si>
  <si>
    <t>Sección Calidad - A</t>
  </si>
  <si>
    <t>Sección Equidad - B</t>
  </si>
  <si>
    <t>Sección Formación docente - C</t>
  </si>
  <si>
    <t>Sección Gestión - D</t>
  </si>
  <si>
    <t>Sección Inversión - E</t>
  </si>
  <si>
    <t>VERIFICACIÓN</t>
  </si>
  <si>
    <t>La influencia de la inteligencia artificial en la productividad académica de docentes de pregrado en la Facultad de Economía de la Universidad Autónoma de Chiriquí: una revisión sistemática basada en PRISMA</t>
  </si>
  <si>
    <t>Olinda Aguirre</t>
  </si>
  <si>
    <t>Universidad Autónoma de Chiriquí (UNACHI), Panamá</t>
  </si>
  <si>
    <t>Revista Plus Economía, Vol. 12, N.º 2, julio–diciembre 2024, pp. 55–65. DOI: https://doi.org/10.59722/pluseconomia.v12i2.799</t>
  </si>
  <si>
    <t>A5.3: ¿Qué factores limitan o potencian la adopción de tecnologías digitales en la enseñanza y el aprendizaje? — “Las universidades necesitan desarrollar políticas integrales de IA que aborden temas como la privacidad de datos, la propiedad intelectual y el uso ético de la IA en la enseñanza y el aprendizaje.” (Conclusiones, p. 63) · C1.7: ¿Cuáles son las necesidades de formación docente según la evidencia empírica? — “Se destaca la importancia de que los docentes se mantengan actualizados sobre las últimas tecnologías de IA y su aplicación en el ámbito educativo.” (Resultados, p. 63)</t>
  </si>
  <si>
    <t>A3.1: ¿Cómo se promueven ambientes de aprendizaje que favorezcan la creatividad, la colaboración y el pensamiento crítico? — “La IA puede automatizar tareas administrativas como la calificación o la elaboración de presentaciones, liberando tiempo para que los docentes se enfoquen en la interacción con los estudiantes.” (Resultados, p. 62) · C2.1: ¿Qué mecanismos de acompañamiento profesional docente contribuyen al fortalecimiento de la calidad educativa? — “Los docentes deberán adaptarse a estas nuevas tecnologías, enfocándose en tareas más creativas, de apoyo y guía personalizada para los estudiantes.” (Resultados, p. 63) · E3.4: ¿Qué estrategias pueden fomentar la ética y la responsabilidad en el uso de tecnologías emergentes? — “El uso responsable y ético de herramientas de IA como ChatGPT requiere liderazgo sólido, políticas claras y un enfoque en métodos de evaluación auténticos.” (Conclusiones, p. 63)</t>
  </si>
  <si>
    <t>Revisión sistemática guiada por la metodología PRISMA, aplicada a cinco estudios internacionales sobre inteligencia artificial y educación superior, con evidencia contextualizada a la Facultad de Economía de la UNACHI (Panamá). Identifica el potencial de la IA para mejorar la productividad docente, automatizar tareas y promover innovación, pero advierte sobre los desafíos éticos y de formación. Responde directamente a A5.3 y C1.7, e indirectamente a A3.1, C2.1 y E3.4. Evidencia en “Resultados” y “Conclusiones”.</t>
  </si>
  <si>
    <t>El aprendizaje colaborativo como estrategia didáctica en ambientes virtuales para el logro de aprendizajes significativos</t>
  </si>
  <si>
    <t>Nimia A. De Gracia Ch.</t>
  </si>
  <si>
    <t>Universidad de Panamá, Facultad de Ciencias de la Educación</t>
  </si>
  <si>
    <t>Revista Saberes APUDEP, Vol. 7, N.º 1, enero–junio 2024, pp. 106–128. DOI: https://doi.org/10.48204/j.saberes.v7n1.a4691</t>
  </si>
  <si>
    <t>A3.1: ¿Cómo se promueven ambientes de aprendizaje que favorezcan la creatividad, la colaboración y el pensamiento crítico? — “El aprendizaje colaborativo es comprendido como la forma de aprender en equipo, donde los alumnos conforman pequeños grupos de trabajo, compartiendo, discutiendo, criticando, comparando, analizando para encontrar soluciones a situaciones problema de manera conjunta.” (Resumen, p. 106) · A5.1: ¿Cuál es la situación actual de la disponibilidad y uso de tecnologías educativas? — “El aprendizaje colaborativo en ambientes virtuales apoyado en la tecnología propicia el desarrollo de habilidades o competencias como la reflexión, el análisis, la comunicación y la toma de decisiones.” (Introducción, p. 108)</t>
  </si>
  <si>
    <t>C1.7: ¿Cuáles son las necesidades de formación docente según la evidencia empírica? — “La formación docente implica una preparación acorde a las necesidades y demandas de la sociedad del siglo XXI, donde quien enseña debe contar con conocimientos relacionados con metodologías activas como el aprendizaje colaborativo.” (Aprendizaje colaborativo y formación docente, p. 110) · A2.4: ¿Cuáles son las prácticas actuales de diferenciación de los procesos de enseñanza-aprendizaje según las necesidades de cada estudiante? — “Las estrategias colaborativas enfatizan el trabajo en conjunto, donde la participación activa de los miembros se acentúa en la interacción de sus miembros.” (Estrategias de aprendizaje colaborativo, p. 118) · A1.3: ¿Cómo se promueven y fortalecen las competencias socioemocionales y la educación emocional en los diferentes niveles educativos? — “La colaboración conjunta genera conocimientos, además fortalece la autoestima, así como la valoración del trabajo que se realiza.” (Aprendizaje colaborativo, p. 114)</t>
  </si>
  <si>
    <t>Revisión sistemática enfocada en el uso del aprendizaje colaborativo en entornos virtuales y su impacto en la formación docente y el aprendizaje significativo. Expone definiciones, ventajas, estrategias y herramientas TIC de apoyo (Padlet, Mindmeister, Trello, Moodle). Promueve el desarrollo de competencias cognitivas, sociales y emocionales en contextos digitales. Responde directamente a A3.1 y A5.1, e indirectamente a C1.7, A2.4 y A1.3. Evidencia en “Resumen”, “Introducción”, “Aprendizaje colaborativo y formación docente” y “Conclusiones”.</t>
  </si>
  <si>
    <t>La alianza familia–escuela como eje transversal para la educación sexual: una revisión sistemática</t>
  </si>
  <si>
    <t>Mayra Alejandra García-Zambrano</t>
  </si>
  <si>
    <t>Universidad de Panamá / Facultad de Educación</t>
  </si>
  <si>
    <t>Societas. Revista de Ciencias Sociales y Humanísticas, Vol. 26(2), julio–diciembre 2024, pp. 211–241. DOI: https://doi.org/10.48204/societas.v26n2.5346</t>
  </si>
  <si>
    <t>A1.3: ¿Cómo se promueven y fortalecen las competencias socioemocionales y la educación emocional en los diferentes niveles educativos? — “La escuela y la familia desempeñan un papel central en el desarrollo de la sexualidad de los jóvenes… la familia tiene un rol fundamental, porque es en ella donde los jóvenes adquieren sus primeros valores y actitudes hacia la sexualidad.” (Introducción, p. 213) · B3.3: ¿Cuáles son las características de los entornos familiares que favorecen el desarrollo integral y la permanencia escolar? — “La familia constituye la base del proceso educativo de sus integrantes… ejerce un rol de educadores emocionales dotando al menor de las herramientas necesarias para el desarrollo de procesos de socialización efectivos.” (Conclusiones, p. 261)</t>
  </si>
  <si>
    <t>C1.7: ¿Cuáles son las necesidades de formación docente según la evidencia empírica? — “Se hace necesario que se realicen procesos de formación a los docentes sobre estos temas para que puedan contar con las competencias y así poder transmitir la información idónea a padres y estudiantes.” (Educación y Sexualidad, p. 215) · B3.1: ¿Cuáles son las principales causas y características del abandono o exclusión escolar? — “Dentro de los mayores problemas… fue la deserción escolar, estudiantes que aún en el 2023 no han retornado a las escuelas.” (Deserción Escolar, p. 78) · A3.1: ¿Cómo se promueven ambientes de aprendizaje que favorezcan la creatividad, la colaboración y el pensamiento crítico? — “La escuela es un escenario idóneo para la participación y formación de niños, niñas, adolescentes y sus familias en temas que son fundamentales para la integralidad de los sujetos.” (Educación y Sexualidad, p. 214)</t>
  </si>
  <si>
    <t>Revisión sistemática de literatura científica (2014–2023) que analiza la educación sexual desde la alianza familia–escuela y su influencia en el proyecto de vida adolescente. Examina creencias, tabúes y prácticas educativas a nivel global, con implicaciones para Panamá. Vincula directamente A1.3 y B3.3, e indirectamente C1.7, B3.1 y A3.1, destacando la corresponsabilidad entre escuela y familia para la formación integral y la necesidad de formación docente en educación sexual. Evidencia en “Introducción”, “Educación y Sexualidad” y “Conclusiones”.</t>
  </si>
  <si>
    <t>Estrategias del docente para fortalecer el aprendizaje de los estudiantes: una mirada a las prácticas de aula</t>
  </si>
  <si>
    <t>Yojana del Carmen Morales Contreras, Oscar Luis Julio Maussa</t>
  </si>
  <si>
    <t>Universidad Metropolitana de Educación, Ciencia y Tecnología (UMECIT), Panamá</t>
  </si>
  <si>
    <t>Revista Saberes APUDEP, Vol. 8, N.º 1, enero–junio 2024, pp. 83–104. DOI: https://doi.org/10.48204/j.saberes.v8n1.a6786</t>
  </si>
  <si>
    <t>A2.8: ¿Cómo fortalecer la formación de los docentes en el uso de tecnologías digitales para fomentar el aprendizaje activo? — “El uso de las TIC’s es la estrategia didáctica mayormente empleada por los docentes para mejorar de forma significativa sus prácticas de aula…” (Conclusiones, p.101). · C3.1: ¿Qué estrategias favorecen la motivación y el aprendizaje activo mediante el uso de TIC? — “Las TIC’s facilitan la apropiación de los aprendizajes de los estudiantes, ya que son muy atractivas para ellos y hacen que los ambientes escolares sean más amenos.” (Conclusiones, p.101).</t>
  </si>
  <si>
    <t>A3.3: ¿Cómo promover prácticas docentes innovadoras basadas en la reflexión y la investigación sobre su propia práctica? — “El docente debe realizar una reflexión crítica y objetiva que produzca nuevos conocimientos y motive el trabajo colaborativo…” (Conclusiones, p.100). · C2.2: ¿Cómo mejorar las competencias docentes en el diseño de estrategias de enseñanza-aprendizaje efectivas? — “Las prácticas de aula efectivas requieren metodologías innovadoras, creativas y motivantes…” (Introducción, p.86). · C4.2: ¿Cómo aprovechar la gamificación y los recursos lúdicos para mejorar los aprendizajes? — “El uso de la gamificación y los videojuegos es la tercera estrategia más utilizada para mejorar las prácticas de aula.” (Conclusiones, p.101).</t>
  </si>
  <si>
    <t>Revisión sistemática cualitativa y documental de 35 artículos científicos (2014–2024) sobre estrategias docentes y prácticas de aula. Identifica siete categorías clave: uso de TIC, desarrollo de competencias, gamificación, evaluación formativa, aprendizaje socioemocional, formación docente, y estrategias creativas. Se concluye que la innovación pedagógica y la reflexión docente son esenciales para el aprendizaje significativo y la mejora continua. Propone la investigación–acción y la autoevaluación docente como ejes de calidad educativa. Responde directamente a A2.8 y C3.1, e indirectamente a A3.3, C2.2 y C4.2. Evidencia en “Resultados” y “Conclusiones”.</t>
  </si>
  <si>
    <t>Las competencias socioemocionales en el contexto escolar de la educación básica secundaria</t>
  </si>
  <si>
    <t>Jazmín Andrea Gélvez-Pabón</t>
  </si>
  <si>
    <t>Acción y Reflexión Educativa, N.º 50, enero–diciembre 2025, pp. 122–137. DOI: https://doi.org/10.48204/j.are.n50.a6554</t>
  </si>
  <si>
    <t>A1.2: ¿Cómo fortalecer la cultura evaluativa en los sistemas educativos para asegurar la calidad de los aprendizajes? — “La necesidad de promover programas en el ámbito educativo como parte de la política escolar, el plan de estudios y la práctica educativa.” (p. 124). · A3.1: ¿Cómo desarrollar metodologías activas que promuevan el aprendizaje significativo en diversos entornos educativos? — “Los programas de aprendizaje socioemocional impactan en la convivencia y fomentan habilidades de comunicación y resolución de conflictos.” (p. 131).</t>
  </si>
  <si>
    <t>A2.3: ¿Cómo fortalecer la educación inclusiva y la atención a la diversidad en Panamá? — “La educación socioemocional permite incluir a todos los estudiantes, sin importar su contexto.” (p. 125). · C2.3: ¿Cómo promover el bienestar emocional y la salud mental en las instituciones educativas? — “Los programas educativos en competencias socioemocionales demuestran resultados positivos para el bienestar de los estudiantes y su desarrollo integral.” (Conclusiones, p. 134). · E2.2: ¿Qué prácticas innovadoras pueden documentarse y transferirse como modelos de innovación educativa? — “Los programas educativos implementados demostraron resultados positivos en la resolución de conflictos y el fortalecimiento de habilidades sociales.” (p. 131).</t>
  </si>
  <si>
    <t>Revisión sistemática cualitativa que analiza 12 estudios empíricos (2020–2024) sobre el desarrollo de competencias socioemocionales en la educación básica secundaria. Identifica seis competencias clave (conciencia emocional, regulación emocional, conciencia social, autocontrol, toma de decisiones responsable y habilidades relacionales) y resalta el papel del docente en la promoción del aprendizaje socioemocional. Propone la necesidad de programas formativos institucionalizados para docentes y estudiantes, alineados con el bienestar emocional y la convivencia escolar. Usa el modelo CASEL (2020) como marco conceptual y evidencia impacto positivo en el clima escolar y rendimiento académico. Responde directamente a A1.2 y A3.1, e indirectamente a A2.3, C2.3 y E2.2. Evidencia en “Metodología”, “Resultados” y “Conclusiones”.</t>
  </si>
  <si>
    <t>La planificación curricular como herramienta clave para el aprendizaje efectivo</t>
  </si>
  <si>
    <t>Olga Hernández, Anette Villamonte, Lisseth Rodríguez, Mercedes Rodríguez</t>
  </si>
  <si>
    <t>Semilla Científica, N.º 6, noviembre 2024 – abril 2025, pp. 489–494. DOI: 10.37594/sc.v1i6.1599</t>
  </si>
  <si>
    <t>A2.4: ¿Cuáles son las prácticas actuales de diferenciación de los procesos de enseñanza-aprendizaje según las necesidades de cada estudiante? — “La diversidad de enfoques curriculares permite una mejor adaptación a las necesidades individuales de los niños, garantizando que cada uno pueda desarrollar su máximo potencial.” (Resumen, p. 489) · A3.1: ¿Cómo se promueven ambientes de aprendizaje que favorezcan la creatividad, la colaboración y el pensamiento crítico? — “La planificación curricular… no solo implica la organización de actividades y contenidos, sino que también incorpora una comprensión profunda de las necesidades individuales y grupales de los niños.” (Desarrollo teórico, p. 491)</t>
  </si>
  <si>
    <t>C1.7: ¿Cuáles son las necesidades de formación docente según la evidencia empírica? — “No hay una planificación efectiva debido a la falta de formación para muchos maestros.” (Resultados y discusión, p. 493) · A1.3: ¿Cómo se promueven y fortalecen las competencias socioemocionales y la educación emocional en los diferentes niveles educativos? — “La colaboración entre educadores y familias resulta clave para fomentar un desarrollo integral que abarque aspectos cognitivos, emocionales y sociales.” (Resumen, p. 489) · B3.3: ¿Cuáles son las características de los entornos familiares que favorecen el desarrollo integral y la permanencia escolar? — “Se destacó la colaboración entre educadores y familias como elemento fundamental para la educación integral de los niños.” (Resultados, p. 492)</t>
  </si>
  <si>
    <t>Revisión narrativa con enfoque cualitativo centrada en la educación preescolar panameña. Analiza la planificación curricular como instrumento para estructurar aprendizajes significativos, inclusivos y adaptados a las necesidades individuales. Evidencia carencias en la formación docente y destaca la importancia del vínculo familia–escuela. Responde directamente a A2.4 y A3.1, e indirectamente a C1.7, A1.3 y B3.3. Evidencia en “Resumen”, “Desarrollo teórico” y “Resultados y discusión”.</t>
  </si>
  <si>
    <t>Modelo pedagógico; de la teoría a la práctica en el aula. Una mirada desde la formación inicial de docentes</t>
  </si>
  <si>
    <t>Nidia Marlen Castañeda Fula</t>
  </si>
  <si>
    <t>Universidad de Panamá, Facultad de Ciencias de la Educación, Programa Doctoral en Educación, Panamá</t>
  </si>
  <si>
    <t>Revista de Estudios Ambientales (REA), Vol. 3, N.º 1, mayo–octubre 2024, pp. 101–114. DOI: https://doi.org/10.48204/rea.v3n1.5105</t>
  </si>
  <si>
    <t>C1.7: ¿Cuáles son las necesidades de formación docente según la evidencia empírica? — “La actual formación inicial, en general, refleja los mismos problemas de la educación tradicional, refuerza el rol pasivo de los docentes y contribuye a sostener los sistemas educativos jerárquicos y cerrados.” (Introducción, p. 102) · C2.1: ¿Qué mecanismos de acompañamiento profesional docente contribuyen al fortalecimiento de la calidad educativa? — “Cambiar las prácticas pedagógicas a nivel sistémico puede requerir esfuerzos coordinados en varios niveles, desde la formación inicial de maestros hasta la implementación de nuevas políticas educativas por parte del Estado.” (Formación inicial docente, p. 104)</t>
  </si>
  <si>
    <t>A2.4: ¿Cuáles son las prácticas actuales de diferenciación de los procesos de enseñanza-aprendizaje según las necesidades de cada estudiante? — “Las aulas suelen ser diversas en términos de estilos de aprendizaje, habilidades, antecedentes culturales y necesidades educativas, lo que requiere del reconocimiento de modelos pedagógicos que promuevan la equidad y la inclusión.” (Introducción, p. 102) · C3.4: ¿Qué mecanismos de evaluación, seguimiento y mejora continua son aplicados en las instituciones educativas? — “Un modelo pedagógico adquiere en la práctica un tratamiento desordenado, sujeto a las consideraciones particulares de los integrantes de la comunidad educativa.” (Práctica pedagógica, p. 110) · D2.1: ¿Qué políticas y estrategias se implementan para el aseguramiento de la calidad en la educación superior? — “La formación continua en modelos pedagógicos permite a los maestros adaptarse y mantenerse al día con las últimas tendencias y mejores prácticas educativas.” (Introducción, p. 103)</t>
  </si>
  <si>
    <t>Revisión documental cualitativa que analiza la relación entre los modelos pedagógicos, la formación inicial de docentes y la práctica pedagógica en el contexto colombiano, con implicaciones aplicables a la formación docente en Panamá. Examina los enfoques tradicionales, conductistas, cognitivistas, constructivistas y dialogantes-interestructurantes, destacando la necesidad de actualización docente y la coherencia entre teoría y práctica. Responde directamente a C1.7 y C2.1, e indirectamente a A2.4, C3.4 y D2.1. Evidencia en “Introducción”, “Formación inicial docente”, “Práctica pedagógica” y “Discusión”.</t>
  </si>
  <si>
    <t>Explorando el impacto del Sistema Institucional de Evaluación de los Estudiantes en la práctica evaluativa docente</t>
  </si>
  <si>
    <t>Carlos Eduardo Iriarte Benavides</t>
  </si>
  <si>
    <t>Universidad de Panamá, Facultad de Ciencias de la Educación, Panamá</t>
  </si>
  <si>
    <t>Revista de Estudios Ambientales (REA), Vol. 3, N.º 1, mayo–octubre 2024, pp. 131–148. DOI: https://doi.org/10.48204/rea.v3n1.5108</t>
  </si>
  <si>
    <t>C3.4: ¿Qué mecanismos de evaluación, seguimiento y mejora continua son aplicados en las instituciones educativas? — “El SIEE se presenta como un componente esencial en el sistema educativo actual, abarcando diversos aspectos como la evaluación del rendimiento académico, la eficacia de los programas educativos y la toma de decisiones a nivel institucional.” (Discusión, p. 140) · C1.7: ¿Cuáles son las necesidades de formación docente según la evidencia empírica? — “Los docentes adaptaron sus estrategias evaluativas para alinearse con los requisitos del SIEE, más no exteriorizan un perfeccionamiento profesional continuo que les permita integrar efectivamente la evaluación en sus praxis pedagógicas.” (Discusión, p. 145)</t>
  </si>
  <si>
    <t>D2.1: ¿Qué políticas y estrategias se implementan para el aseguramiento de la calidad en la educación superior? — “La evaluación educativa desempeña un papel central en el proceso formativo, proporcionando una herramienta valiosa para medir el aprendizaje y guiar la toma de decisiones en el ámbito educativo.” (Introducción, p. 132) · C2.1: ¿Qué mecanismos de acompañamiento profesional docente contribuyen al fortalecimiento de la calidad educativa? — “La adaptación de las prácticas docentes al contexto del SIEE se convierte en un elemento crítico, con la necesidad de un desarrollo profesional docente continuo que permita una integración efectiva de ambas dimensiones.” (Discusión, p. 141) · A2.4: ¿Cuáles son las prácticas actuales de diferenciación de los procesos de enseñanza-aprendizaje según las necesidades de cada estudiante? — “Se identifican deficiencias en la valoración de los tipos de evaluación formativa y sumativa, con predominancia de la sumativa.” (Análisis, p. 139)</t>
  </si>
  <si>
    <t>Revisión documental cualitativa que analiza la interacción entre el Sistema Institucional de Evaluación de los Estudiantes (SIEE) y la práctica evaluativa docente en el contexto colombiano, con implicaciones extrapolables al sistema panameño. Identifica que las prácticas docentes siguen siendo tradicionales, con énfasis en la medición de resultados más que en la reflexión pedagógica y la evaluación formativa. Propone revalorizar el rol docente y fortalecer la evaluación como herramienta de mejora institucional y pedagógica. Responde directamente a C3.4 y C1.7, e indirectamente a D2.1, C2.1 y A2.4. Evidencia en “Introducción”, “Análisis”, “Discusión” y “Conclusiones”.</t>
  </si>
  <si>
    <t>Marketing ecológico en la educación del reciclaje: Estrategias para fomentar la cultura de la sostenibilidad</t>
  </si>
  <si>
    <t>Yermaline E. Ching-Ruíz</t>
  </si>
  <si>
    <t>Universidad de Panamá, Centro Regional Universitario de San Miguelito, Departamento de Mercadeo</t>
  </si>
  <si>
    <t>Revista de Estudios Ambientales (REA), Vol. 3, N.º 2, noviembre 2024 – abril 2025, pp. 61–77. DOI: https://doi.org/10.48204/rea.v3n2.6370</t>
  </si>
  <si>
    <t>B5.1: ¿Qué estrategias pueden fortalecer la educación ambiental y el desarrollo sostenible en los distintos niveles educativos? — “El marketing ecológico tiene un importante rol en la promoción del reciclaje y la educación ambiental… ha transformado la percepción y el comportamiento del consumidor hacia prácticas más sostenibles.” (Resumen, p. 61) · B5.3: ¿Qué innovaciones tecnológicas promueven prácticas sostenibles en la educación y la gestión institucional? — “Se exploran las innovaciones tecnológicas, como el uso de aplicaciones móviles y redes sociales, que han modernizado la forma en que se comunican los mensajes de sostenibilidad.” (Resumen, p. 61) · E3.3: ¿Cómo pueden las estrategias de comunicación y divulgación científica fortalecer la conciencia ambiental y la sostenibilidad? — “Las campañas de marketing ecológico no solo buscan informar sobre productos sostenibles, sino también educar a los consumidores sobre la importancia de adoptar prácticas ecológicas en su vida diaria.” (Resultados, p. 65)</t>
  </si>
  <si>
    <t>B1.1: ¿Qué políticas y prácticas fortalecen la convivencia escolar y la cultura de paz en los centros educativos? — “La incorporación del marketing ecológico en los programas educativos de reciclaje… fortalece la responsabilidad social y el desarrollo de una ciudadanía más consciente y activa.” (Introducción, p. 63) · D1.1: ¿Qué políticas públicas y estrategias de gobernanza educativa contribuyen a los Objetivos de Desarrollo Sostenible (ODS)? — “El marketing ecológico también juega un papel crucial en la formulación y promoción de políticas públicas que apoyen el reciclaje.” (Discusión, p. 75) · E2.4: ¿Qué buenas prácticas de vinculación universidad-sociedad contribuyen al desarrollo sostenible y a la educación ambiental? — “Las alianzas entre empresas, gobiernos y organizaciones no gubernamentales pueden amplificar los esfuerzos de reciclaje, creando programas educativos que no solo informen, sino que también inspiren a la acción.” (Discusión, p. 76)</t>
  </si>
  <si>
    <t>Revisión documental cualitativa que analiza la función del marketing ecológico como herramienta educativa para la promoción del reciclaje y la sostenibilidad. Examina estrategias como campañas de sensibilización, eco-etiquetado, proyectos comunitarios y uso de TIC para fomentar una cultura de sostenibilidad. Resalta el papel educativo, político y social del marketing verde, con énfasis en la participación ciudadana y la responsabilidad social. Responde directamente a B5.1, B5.3 y E3.3, e indirectamente a B1.1, D1.1 y E2.4. Evidencia en “Resultados”, “Discusión” y “Conclusiones”.</t>
  </si>
  <si>
    <t>LA EDUCACIÓN AMBIENTAL EN EL CURRICULAR PARA LA FORMACIÓN INICIAL DEL DOCENTE EN PANAMÁ</t>
  </si>
  <si>
    <t>Melitza Anany Tristán Mojica, Dora del Carmen Bernal Caballero</t>
  </si>
  <si>
    <t>Universidad de Panamá / Centro Regional Universitario de Veraguas / Extensión Universitaria de Soná, Panamá; Universidad de Panamá / Centro Regional Universitario de Veraguas / Extensión Universitaria de Soná, Panamá</t>
  </si>
  <si>
    <t>REA, Vol. 2(1), mayo–octubre 2023, pp. 102–122.</t>
  </si>
  <si>
    <t>C1.7: ¿Cuáles son las necesidades de formación docente según la percepción de actores involucrados y según resultados de evaluaciones de resultados? — “A partir de lo analizado, podemos considerar, que los docentes de primaria cuentan con una baja visión interdisciplinar en cuanto a la relación ser humano-problemática ambiental-sostenibilidad.” (Conclusiones, p. 118).</t>
  </si>
  <si>
    <t>D1.1: ¿Cuál es la situación actual de los procesos de gestión y finanzas (cuáles son, normas, factores de riesgo, dificultades, fidelidad de la aplicación de las normas, recursos, percepción de los actores interesados, resultados, impacto, etc.) en los diferentes niveles y secciones del sistema educativo (educación inicial, educación básica general y media, educación superior, a nivel regional y central, etc.)? — “En 2013, 76,2% [Bachillerato] y en 2022, 78,7%… no incluyeron el tratamiento de… temas relacionados con el ambiente…”; en la Licenciatura “85% (2013) y 89% (2022), respectivamente, tampoco lo hicieron.” (Resultados/Resumen, pp. 102–103). D1.1 — “Podemos afirmar que la mayoría de los programas… muestran una propuesta curricular insuficiente… en la formación inicial del docente de primaria…” (Resultados/Discusión, p. 114).</t>
  </si>
  <si>
    <t>Revisión cualitativa de programas de estudio 2013 y 2022 de bachillerato pedagógico y licenciatura para primaria (Metodología; indicadores de análisis). Los Resultados reportan altos porcentajes de ausencia de contenidos ambientales (76.2%–89%), diagnosticando la situación institucional/curricular (D1.1). Conclusiones infieren brechas en la formación docente, evidenciando necesidades formativas (C1.7).</t>
  </si>
  <si>
    <t>Didáctica de las actividades lúdicas en la educación primaria: creatividad y pensamiento crítico</t>
  </si>
  <si>
    <t>Omayra Ruiz de Ching</t>
  </si>
  <si>
    <t>Universidad de Panamá / Centro Regional Universitario de San Miguelito</t>
  </si>
  <si>
    <t>Synergía, Vol. 3(2), noviembre 2024–abril 2025, pp. 80–97. DOI: https://doi.org/10.48204/synergia.v4n2.6206</t>
  </si>
  <si>
    <t>A2.9: ¿Qué estrategias pedagógicas promueven la comprensión lectora, el pensamiento crítico y la creatividad? — “Este estudio se centra en la exploración del rol de la didáctica en la integración de actividades lúdicas para fomentar la creatividad y el pensamiento crítico en la educación primaria.” (Resumen, p. 80) · A2.4: ¿Cuáles son las prácticas actuales de diferenciación de los procesos de enseñanza-aprendizaje según las necesidades de cada estudiante? — “Las actividades lúdicas promueven un entorno educativo en el que los estudiantes desarrollan habilidades cognitivas y socioemocionales de manera natural y motivadora.” (Introducción, p. 82)</t>
  </si>
  <si>
    <t>A5.1: ¿Cuál es la situación actual de la disponibilidad y uso de tecnologías educativas? — “El análisis de tendencias indicó un enfoque creciente en la incorporación de tecnología educativa dentro de las actividades lúdicas, lo que sugiere una adaptación de las prácticas pedagógicas a las nuevas realidades tecnológicas.” (Resultados y discusión, p. 94) · C1.7: ¿Cuáles son las necesidades de formación docente según la evidencia empírica? — “La investigación acentúa la importancia de un enfoque pedagógico bien estructurado que integra tecnología y teoría clásica para optimizar el aprendizaje a través del juego.” (Conclusiones, p. 95)</t>
  </si>
  <si>
    <t>Revisión bibliométrica internacional con énfasis conceptual en didáctica y actividades lúdicas aplicadas a educación primaria. Aunque no se centra en Panamá, aborda competencias priorizadas por la ANIE (pensamiento crítico, creatividad, integración tecnológica). Responde directamente a A2.9 y A2.4, e indirectamente a A5.1 y C1.7. Evidencia en “Resumen”, “Introducción”, “Resultados y Discusión”, y “Conclusiones”.</t>
  </si>
  <si>
    <t>La formación docente en la enseñanza del inglés como lengua extranjera: retos y perspectivas para una educación de calidad</t>
  </si>
  <si>
    <t>Milva Y. González M.</t>
  </si>
  <si>
    <t>Revista Plus Economía, Vol. 12, N.º 1, enero–junio 2024, pp. 57–73. ISSN 2644-4046.</t>
  </si>
  <si>
    <t>C1.7: ¿Cuáles son las necesidades de formación docente según la evidencia empírica? — “La formación inicial del profesorado es insuficiente para dar respuesta a los nuevos modelos educativos bilingües.” (Resultados, p. 61) · A5.1: ¿Cuál es la situación actual de la disponibilidad y uso de tecnologías educativas? — “La poca capacitación en materia tecnológica en Panamá reflejó baja participación de los docentes en herramientas tecnológicas.” (Resultados, p. 61)</t>
  </si>
  <si>
    <t>A2.4: ¿Cuáles son las prácticas actuales de diferenciación de los procesos de enseñanza-aprendizaje según las necesidades de cada estudiante? — “Los programas de formación docente deben reflejar las necesidades cambiantes de los estudiantes y la sociedad en constante evolución.” (Discusión, p. 66) · A3.1: ¿Cómo se promueven ambientes de aprendizaje que favorezcan la creatividad, la colaboración y el pensamiento crítico? — “La incorporación de metodologías activas y participativas en la enseñanza del inglés requiere una actualización constante de las estrategias pedagógicas.” (Resultados, p. 62) · A5.3: ¿Qué factores limitan o potencian la adopción de tecnologías digitales en la enseñanza y el aprendizaje? — “La brecha digital entre docentes y estudiantes puede ampliarse si no se aborda adecuadamente la capacitación en tecnologías educativas.” (Conclusiones, p. 70)</t>
  </si>
  <si>
    <t>Revisión bibliográfica y documental exhaustiva aplicada al contexto panameño, centrada en los desafíos de la formación docente en la enseñanza del inglés como lengua extranjera. Identifica deficiencias en la actualización curricular, competencia lingüística y uso de tecnologías educativas. Señala la necesidad de políticas nacionales, formación continua y metodologías innovadoras. Responde directamente a C1.7 y A5.1, e indirectamente a A2.4, A3.1 y A5.3. Evidencia en “Resultados”, “Discusión” y “Conclusiones”.</t>
  </si>
  <si>
    <t>Metodologías, arquitecturas, técnicas y elementos emergentes utilizadas en el desarrollo de aplicaciones móviles educativas: una revisión de literatura</t>
  </si>
  <si>
    <t>Laury Arenales, Juan José Saldaña Barrios</t>
  </si>
  <si>
    <t>Universidad Tecnológica de Panamá, Panamá</t>
  </si>
  <si>
    <t>Revista Plus Economía, Vol. 12, N.º 1, enero–junio 2024, pp. 32–41. ISSN 2644-4046.</t>
  </si>
  <si>
    <t>A5.1: ¿Cuál es la situación actual de la disponibilidad y uso de tecnologías educativas? — “No todas las aplicaciones móviles desarrolladas tienen el valor educativo necesario para ser implementadas en el ámbito educativo.” (Conclusiones, p. 38) · A5.3: ¿Qué factores limitan o potencian la adopción de tecnologías digitales en la enseñanza y el aprendizaje? — “La mayoría de los estudios plantean que la arquitectura de cloud computing es la mejor para el desarrollo de aplicaciones móviles en educación, ya que ofrece ubicuidad y accesibilidad.” (Conclusiones, p. 38)</t>
  </si>
  <si>
    <t>A3.1: ¿Cómo se promueven ambientes de aprendizaje que favorezcan la creatividad, la colaboración y el pensamiento crítico? — “La realidad aumentada y la inteligencia artificial forman parte importante de las aplicaciones móviles en el contexto educativo, ya que permiten el aprendizaje de forma activa.” (Conclusiones, p. 38) · C1.7: ¿Cuáles son las necesidades de formación docente según la evidencia empírica? — “Es importante que los desarrolladores y los expertos en pedagogía colaboren y converjan para lograr una aplicación que cumpla con los objetivos pedagógicos requeridos.” (Conclusiones, p. 38) · A2.4: ¿Cuáles son las prácticas actuales de diferenciación de los procesos de enseñanza-aprendizaje según las necesidades de cada estudiante? — “Los docentes deben ajustar los entornos para fomentar la creatividad y el aprovechamiento de la actividad formativa mediante el uso de dispositivos móviles.” (Discusión, p. 37)</t>
  </si>
  <si>
    <t>Revisión bibliográfica cualitativa que analiza metodologías, arquitecturas y tecnologías emergentes (realidad aumentada, cloud computing, microservicios) aplicadas al desarrollo de aplicaciones móviles educativas. Aunque se refiere a tendencias internacionales, se contextualiza en el marco panameño con la mención de la plataforma MLEA desarrollada en Panamá. Concluye que la integración pedagógica y tecnológica requiere colaboración interdisciplinaria y capacitación docente. Responde directamente a A5.1 y A5.3, e indirectamente a A3.1, C1.7 y A2.4. Evidencia en “Discusión” y “Conclusiones”.</t>
  </si>
  <si>
    <t>La formación del estudiante como lector analítico y crítico en la educación superior</t>
  </si>
  <si>
    <t>Deysi Esther Medina Morán, Diana K. Gutiérrez F.</t>
  </si>
  <si>
    <t>Universidad de Panamá, Centro Regional Universitario de Panamá Oeste</t>
  </si>
  <si>
    <t>Synergía, Vol. 3(1), mayo–octubre 2024, pp. 260–275. DOI: https://doi.org/10.48204/synergia.v3n1.5089</t>
  </si>
  <si>
    <t>A2.8: ¿Qué acercamientos se usan para enseñar la lectoescritura en Panamá, sus resultados e impacto? — “El docente, como guía, juega un papel muy importante, debe dedicarle tiempo suficiente a las estrategias o técnicas de lectura para que el proceso de comprensión y análisis se logre en sus estudiantes.” (Resumen, p. 260) · A2.9: ¿Qué estrategias pedagógicas promueven la comprensión lectora y el pensamiento crítico en los estudiantes? — “Los docentes deben motivar a los estudiantes para que desarrollen el gusto por la lectura y adquieran las competencias necesarias para leer de manera analítica, crítica y comprensiva.” (Programas Básicos del Estado Panameño para la Lectura Crítica y Analítica, p. 265)</t>
  </si>
  <si>
    <t>A2.12: ¿Cómo son las clases en las escuelas panameñas y qué tipo de habilidades promueven? — “Se observa la poca aplicación de la lectura analítica y crítica que se realice de un texto. El joven universitario presenta problemas en la decodificación del mensaje y comprensión ideológica.” (Introducción, p. 262) · C1.7: ¿Cuáles son las necesidades de formación docente según la evidencia empírica? — “El docente panameño no solo debe mantener un interés por crear el hábito de la lectura en sus estudiantes, sino también en enseñar a comprender un texto, lo que implica estrategias, metodologías y motivación.” (Discusión, p. 266) · D2.3: ¿Qué iniciativas nacionales han impactado la calidad educativa en el sistema educativo panameño? — “El sistema educativo panameño, a través de MEDUCA, ha propuesto planes de lectura que incentiven la práctica de la lectura desde los primeros años de escolaridad, como el PLANPLE y el Plan Nacional de Lectura (PNL).” (p. 264–265)</t>
  </si>
  <si>
    <t>Revisión bibliográfica aplicada al contexto panameño (educación superior) que analiza estrategias de lectura crítica y analítica, su relación con políticas educativas (PLANPLE, PNL) y el rol docente. Responde directamente a A2.8 y A2.9, e indirectamente a A2.12, C1.7 y D2.3. Evidencia en “Resumen”, “Introducción”, “Desarrollo” y “Conclusiones”.</t>
  </si>
  <si>
    <t>Transformación de la educación preescolar: diseño curricular para promover aprendizajes significativos en la infancia temprana</t>
  </si>
  <si>
    <t>Victoria De Canha, Gershell Villalba, Ivonne Valdés, Leysi Oliva</t>
  </si>
  <si>
    <t>Semilla Científica, N.º 6, noviembre 2024 – abril 2025, pp. 517–525. DOI: https://doi.org/10.37594/sc.v1i6.1602</t>
  </si>
  <si>
    <t>A2.4: ¿Cuáles son las prácticas actuales de diferenciación de los procesos de enseñanza-aprendizaje según las necesidades de cada estudiante? — “Se encontró evidencia de que los enfoques pedagógicos centrados en el niño, como el juego y el aprendizaje basado en proyectos, son efectivos para generar aprendizajes significativos y promover el desarrollo integral.” (Resultados y discusión, p. 523) · A3.1: ¿Cómo se promueven ambientes de aprendizaje que favorezcan la creatividad, la colaboración y el pensamiento crítico? — “La planificación debe estar centrada en los niños para que todas las estrategias, tanto dentro como fuera del aula, estén basadas en dinámicas inclusivas con el objetivo principal de crear experiencias de aprendizaje significativas.” (Conclusiones, p. 524)</t>
  </si>
  <si>
    <t>A1.3: ¿Cómo se promueven y fortalecen las competencias socioemocionales y la educación emocional en los diferentes niveles educativos? — “La planificación curricular debe integrar actividades y experiencias que fomenten el bienestar emocional y la convivencia positiva.” (Descripción de la temática, p. 519) · C1.7: ¿Cuáles son las necesidades de formación docente según la evidencia empírica? — “Es necesario crear espacios de reflexión donde se analice y evalúe el impacto de la planificación curricular en la creación de aprendizajes significativos.” (Conclusiones, p. 524) · B3.3: ¿Cuáles son las características de los entornos familiares que favorecen el desarrollo integral y la permanencia escolar? — “Se destacó la necesidad de establecer vínculos y colaboraciones entre la escuela, la familia y la comunidad para enriquecer el proceso educativo.” (Resultados y discusión, p. 523)</t>
  </si>
  <si>
    <t>Revisión bibliográfica aplicada al contexto de educación preescolar panameña, que analiza la planificación curricular integral como medio para lograr aprendizajes significativos, inclusivos y centrados en el niño. Vincula estrategias lúdicas, colaborativas y socioemocionales. Responde directamente a A2.4 y A3.1, e indirectamente a A1.3, C1.7 y B3.3. Evidencia en “Descripción de la temática”, “Resultados y discusión” y “Conclusiones”.</t>
  </si>
  <si>
    <t>Manual de procedimientos de control interno para el departamento de compras de los Centros Educativos Oficiales de la Región de Bocas del Toro</t>
  </si>
  <si>
    <t>Lefty Coffre</t>
  </si>
  <si>
    <t>Universidad Hosanna, Panamá</t>
  </si>
  <si>
    <t>Revista Científica de la Universidad Hosanna, Vol. 2(1), enero–junio 2024, pp. 37–57. ISSN 2710-7485 / 2410-8928</t>
  </si>
  <si>
    <t>D3.2: ¿Qué estrategias pueden fortalecer la transparencia, rendición de cuentas y gobernanza en el sistema educativo? — “Se concluye con la importancia de la adopción de procedimientos que sirvan a la administración, de herramienta, que ayuda a revisar que todas sus operaciones se cumplan de acuerdo a los planes, siendo esta de suma importancia para verificar desviaciones y crear medidas correctivas.” (Conclusiones, p. 56) · D1.5: ¿Qué mecanismos de control y seguimiento contribuyen a la mejora de la gestión educativa? — “Los procedimientos detallados en este manual servirán de guía a los funcionarios que realicen las labores de compras en los distintos Centros Educativos Oficiales y los controles internos sugeridos permitirán que desarrollen su trabajo de una manera eficiente y eficaz.” (Resumen, p. 37)</t>
  </si>
  <si>
    <t>D2.3: ¿Cómo se promueve la eficiencia y eficacia en la gestión institucional y administrativa de los centros educativos? — “El manual de procedimientos cumple la función principal de servir de guía… estableciendo métodos estándar para ejecutar las operaciones rutinarias del área de compras y facilitar la continuidad de las operaciones.” (Objetivos de la propuesta, p. 47) · C1.8: ¿Qué competencias administrativas requieren los directivos y gestores educativos para asegurar una gestión eficaz y transparente? — “Es necesario contar con este manual de flujos y procedimientos para así tener un mejor cumplimiento de los procesos, implementando controles que corrijan deficiencias.” (Controles que deben aplicarse, p. 55) · E2.3: ¿Cómo fortalecer la gestión ética y la transparencia en la administración educativa? — “El sistema de control interno… constituye una herramienta de apoyo para modernizarse, cambiar y producir los mejores resultados, con calidad y eficiencia.” (Conclusión, p. 56)</t>
  </si>
  <si>
    <t>Proyecto factible y descriptivo, aplicado a 30 directores y subdirectores de los Centros Educativos Oficiales de la Región de Bocas del Toro. El estudio diagnostica deficiencias en los procedimientos de compras públicas y desarrolla un manual de control interno para optimizar la gestión administrativa, minimizar riesgos y fortalecer la transparencia institucional conforme a la Ley 22 de 2006. Responde directamente a D3.2 y D1.5, e indirectamente a D2.3, C1.8 y E2.3. Evidencia en “Resultados”, “Propuesta del Manual” y “Conclusiones”.</t>
  </si>
  <si>
    <t>Implementación de la plataforma virtual E-ducativa en los cursos de postgrado y maestría en la Facultad de Empresas y Contabilidad, sede de Veraguas</t>
  </si>
  <si>
    <t>Rosa López, Rubén Rodríguez</t>
  </si>
  <si>
    <t>Universidad de Panamá / Facultad de Administración de Empresas y Contabilidad, Centro Regional Universitario de Veraguas</t>
  </si>
  <si>
    <t>Revista Saberes APUDEP, Vol. 7, N.º 1, enero–junio 2024, pp. 129–150. DOI: https://doi.org/10.48204/j.saberes.v7n1.a4693</t>
  </si>
  <si>
    <t>A5.1: ¿Cuál es la situación actual de la disponibilidad y uso de tecnologías educativas? — “La implementación de la plataforma virtual E-ducativa, para los cursos de postgrado y maestrías de la Facultad de Empresas y Contabilidad en el Centro Regional Universitario de Veraguas, fortalecería la propuesta sobre la modalidad semipresencial.” (Resumen, p. 129) · C1.7: ¿Cuáles son las necesidades de formación docente según la evidencia empírica? — “Todo docente debe contar con competencias tecnológicas para desarrollar los procesos de enseñanza e igualmente crear en sus estudiantes su propia forma de aprendizaje en un entorno virtual.” (Introducción, p. 132)</t>
  </si>
  <si>
    <t>C3.4: ¿Qué mecanismos de evaluación, seguimiento y mejora continua son aplicados en las instituciones educativas? — “Es aquí la importancia de mantener un sistema funcional que opere de manera eficaz, sustentado a través de una evaluación continua por estudiantes y profesores para mantener actualizado el software y la plataforma.” (Discusión, p. 142) · D2.1: ¿Qué políticas y estrategias se implementan para el aseguramiento de la calidad en la educación superior? — “La Vicerrectoría de Investigación y Postgrado, a la fecha, no define qué plataformas deben usar los docentes para los cursos semipresenciales que tienen horas a distancia.” (Discusión, p. 144) · A3.1: ¿Cómo se promueven ambientes de aprendizaje que favorezcan la creatividad, la colaboración y el pensamiento crítico? — “El seguimiento del profesor es constante, porque interactuar con el alumno no depende totalmente del espacio físico específico.” (Resultados, p. 133)</t>
  </si>
  <si>
    <t>Proyecto descriptivo aplicado al contexto universitario panameño que analiza la viabilidad de la implementación de la plataforma E-ducativa para maestrías y postgrados en FAECO–CRUV. Destaca la importancia de la alfabetización digital docente, la gestión de plataformas virtuales y los mecanismos de evaluación y aseguramiento de la calidad en la educación superior. Responde directamente a A5.1 y C1.7, e indirectamente a C3.4, D2.1 y A3.1. Evidencia en “Resumen”, “Introducción”, “Resultados”, “Discusión” y “Conclusiones”.</t>
  </si>
  <si>
    <t>Diseño gráfico, promoción y mercadeo de talleres de cuentacuentos para la enseñanza-aprendizaje de la lectura en grupos de primaria en escuelas de San Miguelito</t>
  </si>
  <si>
    <t>Jackeline Juárez, Rosario Saavedra</t>
  </si>
  <si>
    <t>Universidad de Panamá, Centro Regional Universitario de San Miguelito (CRUSAM), Panamá</t>
  </si>
  <si>
    <t>Synergía, Vol. 4, N.º 1, enero–junio 2025, pp. 31–44. DOI: https://doi.org/10.48204/synergia.v4n1.7171</t>
  </si>
  <si>
    <t>A1.4: ¿Cómo mejorar las competencias de lectura y escritura en los diferentes niveles del sistema educativo panameño? — “Enseñar y aprender a leer es un proceso constructivista que ayuda a la formación de entes calificados, con competencias, autónomo y con una desarrollada conciencia crítica.” (Resumen, p.32). · A3.1: ¿Cómo desarrollar metodologías activas que promuevan el aprendizaje significativo en diversos entornos educativos? — “Los Talleres de Cuentacuentos se desarrollaron en horario diurno y vespertino... aplicando estrategias constructivistas que favorecen la lectura comprensiva.” (Discusión, p.41).</t>
  </si>
  <si>
    <t>B1.1: ¿Cómo fortalecer la función de extensión universitaria para promover el desarrollo sostenible de las comunidades? — “Este proyecto se desarrolló mediante Proyectos de Extensión y de Servicio Social en el Centro Regional Universitario de San Miguelito.” (Resumen, p.31). · C2.2: ¿Cómo mejorar las competencias docentes en el diseño de estrategias de enseñanza-aprendizaje efectivas? — “El proyecto permitió preparar a los estudiantes en investigación, diseño e ilustración, promoción y mercadeo, trabajo en equipo y desarrollo de la creatividad.” (Metodología, p.33). · E2.2: ¿Qué prácticas innovadoras pueden documentarse y transferirse como modelos de innovación educativa? — “Los resultados demuestran la eficacia de la ilustración, el diseño gráfico y la promoción como medios para fortalecer la lectura comprensiva y el vínculo universidad–comunidad.” (Discusión, p.41).</t>
  </si>
  <si>
    <t>Proyecto de extensión universitaria con enfoque constructivista, desarrollado en tres escuelas del distrito de San Miguelito, dirigido por docentes y estudiantes del CRUSAM. Utiliza una metodología participativa y mixta (cuantitativa y cualitativa), aplicada a 84 estudiantes de segundo a cuarto grado mediante talleres de cuentacuentos y encuestas de seguimiento. Los resultados muestran mejoras significativas en la comprensión lectora, motivación y memoria narrativa, validando el uso del diseño gráfico y la ilustración como herramientas didácticas. Responde directamente a A1.4 y A3.1, e indirectamente a B1.1, C2.2 y E2.2. Evidencia en “Metodología”, “Resultados” y “Discusión”.</t>
  </si>
  <si>
    <t>Estrategias de gestión directiva para la implementación de la educación inclusiva en instituciones educativas públicas: una revisión sistemática de la literatura</t>
  </si>
  <si>
    <t>Bianca Liliana Merchan Vargas, Osiris Elena Tovío Viera</t>
  </si>
  <si>
    <t>Revista Saberes APUDEP, Vol. 8, N.º 1, enero–junio 2024, pp. 55–82. DOI: https://doi.org/10.48204/j.saberes.v8n1.a6785</t>
  </si>
  <si>
    <t>A2.3: ¿Cómo fortalecer la educación inclusiva y la atención a la diversidad en Panamá? — “Se sugiere intensificar la investigación en los ámbitos de educación inclusiva, gestión y política educativa… Esto permitirá esclarecer cómo implementar un sistema educativo que promueva la diversidad, respete los derechos humanos y busque la justicia social.” (Resumen, p.56) · B2.2: ¿Qué estrategias de liderazgo escolar fortalecen la gestión educativa inclusiva? — “El liderazgo escolar se vuelve esencial para garantizar la implementación exitosa de la educación inclusiva. El liderazgo inclusivo… ha demostrado ser un factor clave en la promoción de una cultura inclusiva.” (Introducción, p.57)</t>
  </si>
  <si>
    <t>A2.6: ¿Cómo desarrollar competencias docentes para atender la diversidad en el aula? — “La formación continua del personal docente es esencial para el éxito de la educación inclusiva.” (Literatura, p.58) · C1.1: ¿Qué factores institucionales promueven entornos de aprendizaje inclusivos y equitativos? — “Las políticas educativas deben ser revisadas y adaptadas para apoyar la implementación efectiva de la educación inclusiva.” (Conclusiones, p.79) · E2.1: ¿Cómo fortalecer la colaboración interinstitucional y comunitaria para promover la inclusión educativa? — “La participación activa de la comunidad educativa, incluyendo familias, docentes y estudiantes, es crucial para el éxito de la educación inclusiva.” (Conclusiones, p.79)</t>
  </si>
  <si>
    <t>La revisión sistemática (30 estudios entre 2013–2023) analiza estrategias de liderazgo inclusivo, formación docente, participación comunitaria y políticas institucionales. Siguiendo el protocolo PRISMA, categoriza los hallazgos en cuatro ejes. Evidencia que el liderazgo directivo y la formación continua son claves para transformar las escuelas hacia modelos inclusivos. Promueve la gestión basada en equidad, justicia social y participación familiar, con implicaciones directas para la formulación de políticas. Responde directamente a A2.3 y B2.2, e indirectamente a A2.6, C1.1 y E2.1. Evidencia en “Resultados” y “Conclusiones”.</t>
  </si>
  <si>
    <t>Disponibilidad léxica en estudiantes de primer ingreso de la carrera de español</t>
  </si>
  <si>
    <t>Diameya Domínguez Córdoba</t>
  </si>
  <si>
    <t>Universidad de Panamá, Panamá</t>
  </si>
  <si>
    <t>Societas. Revista de Ciencias Sociales y Humanísticas, Vol. 26(2), julio–diciembre 2024, pp. 94–120. DOI: https://doi.org/10.48204/societas.v26n2.5342</t>
  </si>
  <si>
    <t>A2.8: ¿Qué acercamientos se usan para enseñar la lectoescritura en Panamá, sus resultados e impacto? — “Los alumnos de primer ingreso de la Escuela de Español presentan dificultades a la hora de producir textos nutridos y eficaces… uno de los factores que intervienen en esta carencia es evidentemente el léxico.” (Problemática, p. 96) · A2.9: ¿Qué estrategias pedagógicas promueven la comprensión lectora y el pensamiento crítico en los estudiantes? — “La lectura y la escritura están íntimamente ligadas, ya que a través de la primera se logra enriquecer el vocabulario para luego producir textos eficaces y con significados concretos y precisos.” (Resultados, p. 98)</t>
  </si>
  <si>
    <t>B5.2: ¿Qué factores influyen en la calidad de la educación superior y el rendimiento de los estudiantes universitarios? — “Los estudiantes no han logrado un aprendizaje satisfactorio de la lectura y la escritura… durante su permanencia en el sistema educativo previo al ingreso a la universidad.” (Resultados, p. 97) · C1.7: ¿Cuáles son las necesidades de formación docente según la evidencia empírica? — “Estas limitaciones socioculturales habría que tomarlas en cuenta a la hora de crear programas para fomentar la producción lingüística en nuestros alumnos.” (Conclusiones, p. 117) · A3.1: ¿Cómo se promueven ambientes de aprendizaje que favorezcan la creatividad, la colaboración y el pensamiento crítico? — “Este trabajo nos ha permitido tener evidencias científicas de la producción léxica de nuestros alumnos… y haya una intervención pedagógica desde una perspectiva metodológica adecuada.” (Conclusiones, p. 117)</t>
  </si>
  <si>
    <t>Investigación sociolingüística aplicada en la Universidad de Panamá con 30 estudiantes de primer ingreso en la carrera de Español. Analiza variables socioculturales, género y turnos (vespertino/nocturno) que influyen en la disponibilidad léxica. Muestra deficiencias en comprensión lectora y vocabulario académico, y propone intervenciones metodológicas. Responde directamente a A2.8 y A2.9, e indirectamente a B5.2, C1.7 y A3.1. Evidencia en “Problemática”, “Resultados” y “Conclusiones”.</t>
  </si>
  <si>
    <t>Factores de riesgo asociados a la lumbalgia en docentes y personal administrativo de la UDELAS, sede Panamá</t>
  </si>
  <si>
    <t>Orlando A. Morales G.</t>
  </si>
  <si>
    <t>Universidad Especializada de las Américas (UDELAS), Facultad de Ciencias Médicas y Clínicas, Ciudad de Panamá</t>
  </si>
  <si>
    <t>Revista REDES, Núm. 17, enero–diciembre 2025, pp. 69–81. DOI: https://doi.org/10.57819/65QE-K298</t>
  </si>
  <si>
    <t>D1.5: ¿Qué estrategias institucionales promueven el bienestar físico, mental y ocupacional de los docentes y administrativos? — “Este estudio busca hacer conciencia sobre la prevalencia de dolor lumbar en los funcionarios, determinando los factores causales del mismo, proponiendo descansos activos en las jornadas laborales y realización de actividad física.” (Resumen, p. 68) · E3.2: ¿Cómo las universidades promueven la salud laboral y el autocuidado en su personal docente y administrativo? — “Se recomienda confeccionar un plan que permita disminuir la carga continua y prolongada de trabajo… implementar adecuaciones en el puesto de trabajo, como una mesa regulable en altura.” (Conclusiones, p. 79)</t>
  </si>
  <si>
    <t>C3.3: ¿Cómo pueden las investigaciones universitarias contribuir a la mejora de las condiciones de trabajo y salud docente? — “El estudio realizó una estadística que permite identificar la magnitud de los factores asociados al dolor lumbar… proponiendo descansos activos y actividad física.” (Resumen, p. 68) · E1.1: ¿Qué factores influyen en la efectividad de las políticas públicas educativas del MEDUCA? — “Los resultados muestran factores predominantes: tiempo prolongado en sedestación (68%), obesidad (64%), edad 46–55 años (37%), sexo femenino (76%) y poca actividad física (72%).” (Resultados, p. 73) · B4.4: ¿Cómo se puede fortalecer la cultura de prevención y autocuidado en el entorno educativo? — “Se podrían realizar talleres extracurriculares de yoga, terapia respiratoria o natación para liberar tensión, estrés, socializar y realizar actividades.” (Conclusiones, p. 78)</t>
  </si>
  <si>
    <t>Investigación observacional, analítica, descriptiva, transversal y retrospectiva, aplicada a 56 funcionarios docentes y administrativos de la UDELAS sede Panamá. Identifica los principales factores de riesgo asociados a la lumbalgia, destacando sedentarismo, obesidad y postura prolongada. Propone estrategias institucionales de prevención y promoción de la salud laboral (pausas activas, ergonomía, talleres). Responde directamente a D1.5 y E3.2, e indirectamente a C3.3, E1.1 y B4.4. Evidencia en “Resultados”, “Discusión” y “Conclusiones”.</t>
  </si>
  <si>
    <t>Estudio descriptivo sobre estrategias didácticas para la enseñanza del idioma inglés en la Universidad Especializada de las Américas</t>
  </si>
  <si>
    <t>Harminder Kaur, Sugely Serrano, Edgardo Ábrego, Jessica Delgado, Katherin Rodríguez</t>
  </si>
  <si>
    <t>Universidad Especializada de las Américas (UDELAS), Facultad de Educación Social y Desarrollo Humano</t>
  </si>
  <si>
    <t>Revista REDES, Núm. 17, enero–diciembre 2025, pp. 198–226. DOI: https://doi.org/10.57819/3bdk-0161</t>
  </si>
  <si>
    <t>C1.4: ¿Cómo se puede mejorar la formación docente en competencias didácticas y disciplinares? — “El 41.9% de los docentes participantes recibieron ocasionalmente capacitación sobre el manejo de estrategias didácticas… el 39.5% frecuentemente participaron en procesos de formación.” (Resumen, p. 198) · A4.3: ¿Qué estrategias de enseñanza promueven aprendizajes significativos en contextos universitarios? — “El aprendizaje basado en proyectos (ABP) es un modelo centrado en los estudiantes… mejora el pensamiento crítico y la comprensión duradera.” (p. 201)</t>
  </si>
  <si>
    <t>A4.1: ¿Qué innovaciones pedagógicas potencian la enseñanza del inglés como segunda lengua? — “El aprendizaje colaborativo y por descubrimiento se emplean frecuentemente para fortalecer las cuatro habilidades lingüísticas.” (p. 215) · C2.3: ¿Cómo promover la diversidad metodológica y la rigurosidad científica en la práctica docente universitaria? — “El diseño fue no experimental, exploratorio y diagnóstico… con validez de 95.65 y confiabilidad Alfa de Cronbach 0.74.” (p. 205) · B4.1: ¿Cómo se integra la tecnología educativa y la virtualidad en los procesos de enseñanza del idioma inglés? — “Se requiere de forma urgente la adecuación de las estrategias didácticas acordes con las nuevas necesidades de esta era digitalizada.” (p. 203)</t>
  </si>
  <si>
    <t>Investigación no experimental, exploratoria, descriptiva y diagnóstica, aplicada a 36 docentes de inglés de la UDELAS en sus distintas extensiones. Analiza el uso de estrategias didácticas en la enseñanza del inglés, con énfasis en las cuatro habilidades lingüísticas (hablar, escuchar, leer, escribir). Emplea encuesta Likert validada (α = 0.74). Los resultados revelan que la mayoría de los docentes manejan estrategias activas como ABP, aprendizaje colaborativo y aprendizaje por descubrimiento, aunque la capacitación docente es irregular. Responde directamente a C1.4 y A4.3, e indirectamente a A4.1, C2.3 y B4.1. Evidencia en “Metodología”, “Resultados” y “Conclusiones”.</t>
  </si>
  <si>
    <t>Necesidades de aprendizaje de estudiantes de maestría en docencia para el desarrollo de competencias en entornos virtuales</t>
  </si>
  <si>
    <t>Katherine Mendoza O.</t>
  </si>
  <si>
    <t>Universidad del Caribe (Panamá), Maestría en Educación Superior con énfasis en Programas Virtuales y a Distancia</t>
  </si>
  <si>
    <t>Entrelineas, Vol. 3, N.º 1, enero–junio 2024, pp. 38–51. DOI: https://doi.org/10.56368/Entrelineas314</t>
  </si>
  <si>
    <t>A5.3: ¿Qué factores limitan o potencian la adopción de tecnologías digitales en la enseñanza y el aprendizaje? — “Los estudiantes perciben que los docentes deben crear un ambiente virtual más adecuado utilizando las diferentes plataformas para interactuar, motivándolos para que obtengan un aprendizaje significativo.” (Resumen, p. 38) · A2.4: ¿Cuáles son las prácticas actuales de diferenciación de los procesos de enseñanza-aprendizaje según las necesidades de cada estudiante? — “Los docentes deben aplicar estrategias metodológicas que generen ambientes de aprendizaje más participativos y dinámicos.” (Conclusiones, p. 48)</t>
  </si>
  <si>
    <t>C1.7: ¿Cuáles son las necesidades de formación docente según la evidencia empírica? — “Se demuestra que los docentes deben mantener una formación constante en el manejo de las plataformas virtuales y estrategias didácticas innovadoras.” (Resultados, p. 47) · A5.1: ¿Cuál es la situación actual de la disponibilidad y uso de tecnologías educativas? — “El 90% de los estudiantes cuenta con computadora, mientras que el 10% usa celular por limitaciones económicas.” (Resultados, p. 44) · D2.1: ¿Qué políticas y estrategias se implementan para el aseguramiento de la calidad en la educación superior? — “Las universidades deben comprometerse con el enfoque tecnológico para garantizar la calidad del aprendizaje virtual.” (Introducción, p. 40)</t>
  </si>
  <si>
    <t>Investigación no experimental, descriptiva, aplicada e inductiva, con enfoque cuantitativo transversal, aplicada a 20 estudiantes de maestría de la Universidad del Caribe. Analiza las necesidades de aprendizaje en entornos virtuales y la percepción de los estudiantes sobre la eficacia de las estrategias metodológicas en la educación digital. Los hallazgos destacan la importancia de la formación docente, la infraestructura tecnológica y la motivación estudiantil. Responde directamente a A5.3 y A2.4, e indirectamente a C1.7, A5.1 y D2.1. Evidencia en “Resultados” y “Conclusiones”.</t>
  </si>
  <si>
    <t>Línea base de competencias matemáticas para la promoción de metodologías activas en la educación primaria en la provincia de Veraguas, Panamá</t>
  </si>
  <si>
    <t>Carmen Otilia Rodríguez Quiel</t>
  </si>
  <si>
    <t>Universidad Especializada de las Américas (UDELAS)</t>
  </si>
  <si>
    <t>Revista REDES, Núm. 17, enero–diciembre 2025, pp. 354–375. DOI: https://doi.org/10.57819/nz84-gn82</t>
  </si>
  <si>
    <t>A3.1: ¿Cómo se promueve el pensamiento científico y lógico en la educación básica y media? — “Esta investigación está orientada hacia un modelo de enseñanza de la matemática que considere las competencias necesarias para el desarrollo crítico y creativo de los estudiantes.” (Resumen, p. 354) · C1.4: ¿Cómo se puede mejorar la formación docente en competencias didácticas y disciplinares para la enseñanza de las matemáticas? — “Se concluye que es necesario fortalecer la metodología de enseñanza para mejorar los logros en las áreas de aritmética, geometría y estadística.” (Resumen, p. 354)</t>
  </si>
  <si>
    <t>C1.6: ¿Qué estrategias fortalecen la formación continua y el desarrollo profesional docente? — “La mayoría de los docentes utilizan estrategias didácticas frecuentemente, destacando la elaboración y práctica guiada, la explicación y la solución de problemas.” (Resultados, p. 367) · A4.1: ¿Qué innovaciones pedagógicas promueven la comprensión y aplicación de las matemáticas en contextos reales? — “Las metodologías activas en la educación matemática cambian el enfoque de la instrucción tradicional centrada en el maestro a un aprendizaje centrado en el estudiante.” (Metodología activa, p. 359) · B1.5: ¿Cómo las desigualdades estructurales o pedagógicas afectan los aprendizajes en matemáticas? — “Los estudiantes presentan mayores dificultades en aritmética (división y multiplicación), geometría y estadística, reflejando carencias estructurales en la enseñanza y comprensión de la matemática.” (Resultados, p. 366)</t>
  </si>
  <si>
    <t>Investigación mixta, no experimental y descriptiva, aplicada a 100 docentes de primaria en la provincia de Veraguas, con el propósito de construir una línea base de competencias matemáticas. Se desarrolló un cuestionario validado (α = 0.757) que permitió correlacionar estrategias didácticas con competencias en distintas áreas del currículo. Los resultados revelan carencias en aritmética, geometría y estadística, y recomiendan el uso de metodologías activas (aprendizaje basado en proyectos, aula invertida, indagación). Responde directamente a A3.1 y C1.4, e indirectamente a C1.6, A4.1 y B1.5. Evidencia en “Metodología”, “Resultados” y “Conclusiones”.</t>
  </si>
  <si>
    <t>Internacionalización de la educación superior: una mirada desde la experiencia de estudiantes</t>
  </si>
  <si>
    <t>Nelly Meléndez Gómez, Magally Briceño, Rosina Lucente</t>
  </si>
  <si>
    <t>Universidad Monteávila (Venezuela) / Universidad Internacional de Ciencia y Tecnología (UNICYT, Panamá)</t>
  </si>
  <si>
    <t>CIE Academic Journal, Vol. 3(2), julio–diciembre 2024, pp. 24–29. DOI: 10.47300/2953-3015-v3i2-03</t>
  </si>
  <si>
    <t>C4.1: ¿Cómo puede la educación superior impulsar la investigación aplicada a los desafíos del sistema educativo? — “El objetivo de este trabajo fue generar categorías conceptuales que permitan comprender la experiencia vivida por los estudiantes en un programa de internacionalización en casa denominado COIL.” (Resumen, p. 24) · E3.1: ¿Qué estrategias favorecen la cooperación internacional y el intercambio de conocimientos entre instituciones educativas? — “Se espera con este trabajo aportar elementos para la comprensión de los procesos de adaptación y aprendizaje de los estudiantes… e identificar oportunidades de mejora para un óptimo desarrollo de la internacionalización online.” (Resumen, p. 25)</t>
  </si>
  <si>
    <t>A3.3: ¿Qué modelos pedagógicos contribuyen al desarrollo del pensamiento crítico, lógico y creativo en los distintos niveles educativos? — “El análisis del discurso destaca elementos emocionales, expectativas y la resiliencia… como base para el desarrollo personal.” (Conclusiones, p. 29) · E2.2: ¿Qué acciones fortalecen la educación para la ciudadanía global y el diálogo intercultural? — “Las competencias interculturales son la alternativa para el logro de la ciudadanía global que conlleve a una coexistencia armoniosa entre las culturas.” (Marco conceptual, p. 26) · C1.7: ¿Cuáles son las necesidades de formación docente según la evidencia empírica? — “Se espera contribuir a la mejora de la gestión de los programas de internacionalización universitaria y en el desarrollo de competencias interculturales de estudiantes universitarios.” (Introducción, p. 25)</t>
  </si>
  <si>
    <t>Investigación mixta con enfoque interpretativo aplicada a 8 estudiantes universitarios (6 mujeres y 2 hombres) participantes en un programa Collaborative Online International Learning (COIL). Analiza sus percepciones mediante análisis de discurso con Atlas.ti, generando cinco categorías: experiencia de aprendizaje, desarrollo personal, metodología, comunicación y recomendaciones. El estudio enfatiza el valor del COIL como modalidad de internacionalización en casa para promover la ciudadanía global y el desarrollo de competencias interculturales. Responde directamente a C4.1 y E3.1, e indirectamente a A3.3, E2.2 y C1.7. Evidencia en “Resultados” y “Conclusiones”.</t>
  </si>
  <si>
    <t>Desarrollo de competencias para el aprendizaje móvil en estudiantes del Programa Académico en Chichica, provincia de Chiriquí</t>
  </si>
  <si>
    <t>Melucipa Abad Moreno Pimentel, José E. Araúz, Julio C. Lezcano</t>
  </si>
  <si>
    <t>Universidad Especializada de las Américas (UDELAS), Extensión Chiriquí</t>
  </si>
  <si>
    <t>Revista REDES, Núm. 16, enero–diciembre 2024, pp. 9–27. DOI: https://doi.org/10.57819/4rq4-m498</t>
  </si>
  <si>
    <t>A5.1: ¿Cuál es la situación actual de la disponibilidad y uso de tecnologías educativas? — “A pesar de que un alto porcentaje de estudiantes cuenta con un celular, son pocos los que disponen de las aplicaciones en el mismo.” (Conclusiones, p. 25) · A5.3: ¿Qué factores limitan o potencian la adopción de tecnologías digitales en la enseñanza y el aprendizaje? — “Las competencias desarrolladas por los estudiantes constituyen una debilidad y son muy pocas las actividades asignadas que requieren el uso de aplicaciones.” (Conclusiones, p. 25) · C1.7: ¿Cuáles son las necesidades de formación docente según la evidencia empírica? — “Son pocos los docentes que asignan actividades en donde los estudiantes deban grabar audios y videos.” (Conclusiones, p. 25)</t>
  </si>
  <si>
    <t>A3.1: ¿Cómo se promueven ambientes de aprendizaje que favorezcan la creatividad, la colaboración y el pensamiento crítico? — “Se comprobó que las estrategias de educación a distancia que exigen el uso del celular son pertinentes en el desarrollo de competencias para el aprendizaje móvil.” (Conclusiones, p. 25) · B1.5: ¿Cuáles son las principales brechas de equidad digital en el sistema educativo panameño? — “La aplicación del aprendizaje móvil puede ser la vía para disminuir la brecha tecnológica existente en el área comarcal.” (Conclusiones, p. 25) · C2.1: ¿Qué mecanismos de acompañamiento profesional docente contribuyen al fortalecimiento de la calidad educativa? — “Se realizaron cuatro sesiones de capacitación donde se proporcionó a los estudiantes un cuadernillo con las orientaciones para el uso de las aplicaciones.” (Resultados, p. 24)</t>
  </si>
  <si>
    <t>Investigación mixta (cuantitativa y cualitativa, diseño DITRAS) aplicada a 112 estudiantes y 11 docentes del Programa Académico de UDELAS en Chichica (comarca Ngäbe, Panamá). Evalúa la pertinencia entre estrategias de educación a distancia y competencias para el aprendizaje móvil. Concluye que existe debilidad en el uso de aplicaciones y una brecha tecnológica importante. Propone guía formativa efectiva para fortalecer las competencias digitales. Responde directamente a A5.1, A5.3 y C1.7, e indirectamente a A3.1, B1.5 y C2.1. Evidencia en “Resultados” y “Conclusiones”.</t>
  </si>
  <si>
    <t>Propuesta de oportunidades de mejora en el aprendizaje de contabilidad mediante el uso del metaverso</t>
  </si>
  <si>
    <t>Erick Ramos Sánchez, Martha Pérez-Montana, Alizar Bou Fakheddine, Katherina Fonseca Comrie, Ricardo Zeballos</t>
  </si>
  <si>
    <t>Universidad Internacional de Ciencia y Tecnología (UNICyT), Panamá</t>
  </si>
  <si>
    <t>CIE Academic Journal, Vol. 3(1), enero–junio 2024, pp. 49–58. DOI: https://doi.org/10.47300/2953-3015-v3i1-07</t>
  </si>
  <si>
    <t>A5.1: ¿Cuál es la situación actual de la disponibilidad y uso de tecnologías educativas? — “El metaverso brinda la oportunidad de recrear distintos escenarios con documentos, transacciones o situaciones que contribuyan a que los estudiantes adquieran las habilidades y destreza necesarias.” (Discusión, p. 56) · A5.3: ¿Qué factores limitan o potencian la adopción de tecnologías digitales en la enseñanza y el aprendizaje? — “Las tecnologías del metaverso tienen el potencial de mejorar significativamente el aprendizaje de la contabilidad al proporcionar un entorno de aprendizaje interactivo, realista, seguro y colaborativo.” (Resumen, p. 50)</t>
  </si>
  <si>
    <t>C1.7: ¿Cuáles son las necesidades de formación docente según la evidencia empírica? — “Se requiere la guía sabia del docente para crear distintos escenarios donde compartir los conocimientos y experiencias con los estudiantes y los expertos.” (Conclusiones, p. 57) · A2.4: ¿Cuáles son las prácticas actuales de diferenciación de los procesos de enseñanza-aprendizaje según las necesidades de cada estudiante? — “Los entornos virtuales del metaverso pueden mejorar significativamente el aprendizaje al ofrecer la capacidad de interactuar con conceptos complejos en un entorno 3D y colaborativo.” (Resultados, p. 56) · E3.1: ¿Qué estrategias favorecen la cooperación internacional y el intercambio de conocimientos entre instituciones educativas? — “El metaverso también puede proporcionar una plataforma para que los estudiantes interactúen con expertos en contabilidad y los negocios.” (Introducción, p. 51)</t>
  </si>
  <si>
    <t>Investigación mixta (cualitativa y cuantitativa), de tipo exploratoria y documental, orientada a identificar oportunidades de mejora en la enseñanza de la contabilidad mediante el uso del metaverso. Destaca su potencial para crear entornos virtuales de aprendizaje colaborativo, con aplicaciones prácticas y simulaciones. Propone lineamientos para la implementación de laboratorios informatizados y enfatiza la formación docente en competencias digitales y éticas. Responde directamente a A5.1 y A5.3, e indirectamente a C1.7, A2.4 y E3.1. Evidencia en “Resultados”, “Discusión” y “Conclusiones”.</t>
  </si>
  <si>
    <t>Contrastación de las apreciaciones de estudiantes universitarios de la carrera de Enfermería de Veraguas, sobre su aprendizaje en la modalidad de enseñanza virtual con su rendimiento académico, 2021</t>
  </si>
  <si>
    <t>Marta E. Pérez</t>
  </si>
  <si>
    <t>Universidad de Panamá, Centro Regional Universitario de Los Santos</t>
  </si>
  <si>
    <t>Revista Colegiada de Ciencias, Vol. 5(2), abril–septiembre 2024, pp. 5–20. DOI: https://doi.org/10.48204/j.colegiada.v5n2.a5007</t>
  </si>
  <si>
    <t>A5.3: ¿Qué factores limitan o potencian la adopción de tecnologías digitales en la enseñanza y el aprendizaje? — “Las limitantes incluyen tecnológicas, de conectividad en el hogar, carencia de ambientes adecuados… la motivación fue positiva por la experiencia nueva.” (Resumen, p. 5) · B2.2: ¿Qué estrategias pedagógicas favorecen la adaptación y permanencia del estudiante en contextos de cambio educativo? — “La motivación fue positiva por la experiencia nueva (modalidad virtual), por el cumplimiento de horarios y variedad de estrategias didácticas de los profesores.” (Resumen, p. 5)</t>
  </si>
  <si>
    <t>A2.4: ¿Cuáles son las prácticas actuales de diferenciación de los procesos de enseñanza-aprendizaje según las necesidades de cada estudiante? — “El aprendizaje en la virtualidad es parcial, excluyente de las competencias requeridas para la práctica.” (Resultados, p. 12) · C1.4: ¿Cómo se puede mejorar la formación docente en competencias digitales y estrategias didácticas para entornos virtuales? — “Las estrategias didácticas por sí solas no generan conocimiento… lo que hace la diferencia es la presencia de un facilitador que medie con estrategias creativas.” (Introducción, p. 8) · E1.1: ¿Cómo promover una educación inclusiva y equitativa que considere las condiciones del entorno social y tecnológico? — “La falta de recursos tecnológicos y de conectividad afectó especialmente a los estudiantes de hogares vulnerables.” (Resultados, Tabla 2, p. 12)</t>
  </si>
  <si>
    <t>Investigación mixta (cuali-cuantitativa) con diseño de triangulación concurrente (DITRIAC) aplicada a 58 estudiantes de la Licenciatura en Enfermería (II a IV año) del Centro Regional Universitario de Veraguas. Contrasta las apreciaciones de aprendizaje y rendimiento académico en las modalidades presencial vs virtual durante la pandemia. Los hallazgos revelan que, aunque no hubo diferencias significativas en rendimiento académico, la virtualidad limitó la adquisición de habilidades prácticas y afectó la salud y motivación. Responde directamente a A5.3 y B2.2, e indirectamente a A2.4, C1.4 y E1.1. Evidencia en “Resultados”, “Discusión” y “Conclusiones”.</t>
  </si>
  <si>
    <t>Modelo didáctico MODIPEMA para el desarrollo del pensamiento matemático</t>
  </si>
  <si>
    <t>Jorge Eduardo Salazar Vargas, Juddy Amparo Valderrama Moreno</t>
  </si>
  <si>
    <t>Revista DIALOGUS, N.º 14, diciembre 2024 – mayo 2025, pp. 103–119. DOI: 10.37594/dialogus.v1i14.1396</t>
  </si>
  <si>
    <t>A3.3: ¿Qué modelos pedagógicos contribuyen al desarrollo del pensamiento crítico, lógico y creativo en los distintos niveles educativos? — “El modelo didáctico MODIPEMA fue diseñado como una alternativa para fortalecer las estrategias didácticas aplicadas por los docentes y ayudar a los estudiantes rurales a aprender a aprender.” (Resumen, p. 103) · A2.4: ¿Cuáles son las prácticas actuales de diferenciación de los procesos de enseñanza-aprendizaje según las necesidades de cada estudiante? — “Modipema busca el desarrollo de competencias necesarias para el aprendizaje de las matemáticas en los estudiantes de básica primaria rural, aprovechando la resolución de problemas y la contextualización.” (Conclusión, p. 112)</t>
  </si>
  <si>
    <t>C1.7: ¿Cuáles son las necesidades de formación docente según la evidencia empírica? — “Se deben incorporar acciones de mejora que permitan la cualificación y actualización docente en el área de matemáticas.” (Conclusiones, p. 117) · A4.3: ¿Qué estrategias didácticas promueven aprendizajes significativos en contextos rurales o vulnerables? — “El modelo se concibe como una propuesta innovadora adaptada al contexto rural para mejorar el aprendizaje mediante la resolución de problemas.” (Introducción, p. 106) · E1.1: ¿Cómo promover una educación inclusiva y equitativa que considere las condiciones del entorno rural? — “En Colombia se evidencian estos problemas de forma más marcada en las zonas rurales… un solo docente enseña todas las áreas.” (Introducción, p. 105)</t>
  </si>
  <si>
    <t>Investigación holística-proyectiva con método holopráxico y diseño transeccional, aplicada a 64 estudiantes y 5 docentes rurales. Diseña un modelo didáctico (MODIPEMA) basado en la resolución de problemas para fortalecer el pensamiento matemático en educación básica rural. El modelo incluye cuatro fases: apropiación, planeación, orientación y evaluación. Propone una didáctica activa, contextualizada y flexible, mejorando la enseñanza y aprendizaje en entornos rurales. Responde directamente a A3.3 y A2.4, e indirectamente a C1.7, A4.3 y E1.1. Evidencia en “Método”, “Resultados” y “Conclusiones”.</t>
  </si>
  <si>
    <t>Percepción de los estudiantes de Artes Visuales sobre su profesión</t>
  </si>
  <si>
    <t>Félix A. González Sanjur</t>
  </si>
  <si>
    <t>Universidad de Panamá, Facultad de Bellas Artes</t>
  </si>
  <si>
    <t>Acción y Reflexión Educativa, N.º 50, enero–diciembre 2025, pp. 185–202. DOI: https://doi.org/10.48204/j.are.n50.a6558</t>
  </si>
  <si>
    <t>A1.1: ¿Cómo promover la orientación vocacional y profesional desde las universidades para una mejor inserción laboral? — “El estudio examina la percepción que tienen los estudiantes de Artes Visuales sobre su profesión y sus posibilidades laborales.” (Resumen, p.185). · A3.1: ¿Cómo desarrollar metodologías activas que promuevan el aprendizaje significativo en diversos entornos educativos? — “El docente tiene un importante protagonismo como mediador entre el conocimiento y sus aplicaciones en el campo laboral.” (p.190).</t>
  </si>
  <si>
    <t>A1.3: ¿Qué estrategias de formación universitaria pueden fortalecer la empleabilidad de los egresados? — “Los resultados evidenciaron que existe un amplio abanico de posibilidades profesionales… pero carecen de orientación sobre ellas.” (Conclusiones, p.201). · A4.2: ¿Cómo fomentar la articulación entre educación superior, cultura e industrias creativas? — “Los contenidos del plan de estudio se vinculan a profesiones en industrias culturales, museología, restauración e ilustración científica.” (p.194). · B2.2: ¿Qué factores limitan la profesionalización y reconocimiento del arte como disciplina académica y campo laboral? — “El estudio revela percepciones limitadas sobre el valor profesional de las artes visuales, reducidas a la producción artística tradicional.” (p.187).</t>
  </si>
  <si>
    <t>Investigación exploratoria-descriptiva mixta que analiza la percepción de 220 estudiantes de la carrera de Artes Visuales sobre su formación y su proyección profesional. Incluye revisión documental del plan de estudios, encuesta tipo Likert y grupo focal con matriz FODA. Los hallazgos evidencian una visión restringida de los estudiantes que asocian su carrera solo con la creación artística o docencia, sin reconocer otras áreas profesionales (gestión cultural, museología, ilustración científica, restauración). Se plantea la necesidad de orientación académica sistemática para ampliar la comprensión de las salidas laborales y fortalecer la profesionalización del arte en Panamá. Responde directamente a A1.1 y A3.1, e indirectamente a A1.3, A4.2 y B2.2. Evidencia en “Resultados”, “Discusión” y “Conclusiones”.</t>
  </si>
  <si>
    <t>Estrategias de motivación para la enseñanza del inglés como segunda lengua en la Universidad de Panamá</t>
  </si>
  <si>
    <t>Joel Álvarez, Juvenal Castillo, Nieves Bravo, Mariela Sonhouse</t>
  </si>
  <si>
    <t>Universidad de Panamá, Facultad de Humanidades, Panamá; Universidad EARTH, Facultad de Agronomía, Costa Rica</t>
  </si>
  <si>
    <t>Synergía, Vol. 4, N.º 1, enero–junio 2025, pp. 15–30. DOI: https://doi.org/10.48204/synergia.v4n1.7167</t>
  </si>
  <si>
    <t>A3.1: ¿Cómo desarrollar metodologías activas que promuevan el aprendizaje significativo en diversos entornos educativos? — “Las estrategias de motivación facilitan y tienen un rol importante para el aprendizaje del inglés... debiendo reforzarse a través de formaciones institucionales.” (Resumen, p.16). · A2.4: ¿Cuáles son las prácticas actuales de diferenciación de los procesos de enseñanza-aprendizaje según las necesidades de cada estudiante? — “Los profesores adaptan las estrategias motivacionales a las diferentes necesidades y niveles de sus estudiantes.” (Resultados, p.26).</t>
  </si>
  <si>
    <t>C2.2: ¿Cómo mejorar las competencias docentes en el diseño de estrategias de enseñanza-aprendizaje efectivas? — “El 88,9% de los encuestados no recibe capacitación formal sobre estrategias de motivación, pese a reconocer su efectividad.” (Resultados, p.24). · C3.1: ¿Qué estrategias favorecen la motivación y el aprendizaje activo mediante el uso de TIC? — “El aprendizaje colaborativo y el uso de tecnología son las estrategias más utilizadas por los docentes.” (Resultados, p.21). · E2.2: ¿Qué prácticas innovadoras pueden documentarse y transferirse como modelos de innovación educativa? — “Se recomienda reforzar la formación docente institucional en estrategias de motivación y uso de metodologías activas.” (Conclusiones, p.28).</t>
  </si>
  <si>
    <t>Investigación exploratoria cuantitativa, basada en encuestas a 18 docentes universitarios de inglés de la Universidad de Panamá. Analiza la efectividad y frecuencia de estrategias de motivación (colaborativo, gamificación, uso de TIC, proyectos y ambiente positivo). Los resultados muestran consenso en la importancia de la motivación como eje para el aprendizaje significativo y la necesidad de capacitación docente. Aborda los retos de recursos limitados, desinterés estudiantil y deficiencias del sistema educativo. Responde directamente a A3.1 y A2.4, e indirectamente a C2.2, C3.1 y E2.2. Evidencia en “Resultados” y “Discusión”.</t>
  </si>
  <si>
    <t>Implementación de la clase invertida para el desarrollo de competencias científicas en maestros en formación a nivel superior</t>
  </si>
  <si>
    <t>Maricel Tejeira Rodríguez</t>
  </si>
  <si>
    <t>Universidad de Panamá / Facultad de Ciencias Naturales, Exactas y Tecnología / Centro de Investigación para el Mejoramiento de la Enseñanza de las Ciencias Naturales, Exactas y Tecnología (CIMECNE)</t>
  </si>
  <si>
    <t>Acción y Reflexión Educativa, Nº 49, enero–diciembre 2024, pp. 87–107. DOI: https://doi.org/10.48204/j.are.n49.a4597</t>
  </si>
  <si>
    <t>C1.4: ¿Cómo se puede mejorar la formación docente en competencias científicas y didácticas para la enseñanza de las ciencias naturales? — “El propósito principal fue implementar un método didáctico disruptivo, con enfoque constructivista, como el método de la clase invertida, para el desarrollo de competencias científicas en los maestros en formación.” (Introducción, p. 89) · A3.1: ¿Cómo se promueve el pensamiento científico en la educación media y superior? — “Los estudiantes lograron desarrollar competencias científicas mediante el modelo de clase invertida, lo que respalda su efectividad.” (Resumen, p. 87)</t>
  </si>
  <si>
    <t>C3.1: ¿Qué estrategias de actualización docente favorecen la innovación educativa en contextos digitales? — “Se recomienda continuar investigando métodos disruptivos para la enseñanza de las ciencias naturales en Panamá.” (Resumen, p. 87) · D1.2: ¿Qué innovaciones pedagógicas se están implementando en la educación superior panameña para mejorar la calidad del aprendizaje? — “La investigación demuestra la efectividad de la clase invertida como metodología activa en la formación de docentes universitarios.” (Conclusiones, p. 102) · E1.1: ¿Cómo promover una educación inclusiva y equitativa que incorpore el uso de tecnologías educativas accesibles? — “Se utilizaron plataformas gratuitas (Schoology® y WhatsApp) para garantizar la participación de todos los estudiantes, incluso con limitaciones tecnológicas.” (Metodología, p. 94)</t>
  </si>
  <si>
    <t>Investigación experimental, descriptiva y exploratoria, aplicada a 88 estudiantes de la Licenciatura en Educación Primaria (Universidad de Panamá). Evalúa la eficacia del modelo de clase invertida (MCI) en el desarrollo de competencias científicas basadas en el marco PISA 2015. Usa pre y post pruebas, y cuestionarios de satisfacción. Se observan mejoras significativas (p &lt; 0.05) en las competencias cognitivas y actitudinales de los futuros docentes. Se evidencia impacto en aprendizaje activo, pensamiento crítico y motivación científica, con adaptaciones tecnológicas inclusivas (Schoology y WhatsApp). Responde directamente a C1.4 y A3.1, e indirectamente a C3.1, D1.2 y E1.1. Evidencia en “Metodología”, “Resultados” y “Conclusiones”.</t>
  </si>
  <si>
    <t>Educación superior en Panamá, una mirada a los códigos de ética profesional</t>
  </si>
  <si>
    <t>Nadia I. Pájaro Morris</t>
  </si>
  <si>
    <t>Revista de Investigación Educativa (ISSN L 2710-7485 / impreso 2410-8928), Vol. 3, N.º 1, enero–julio 2025, pp. 55–80</t>
  </si>
  <si>
    <t>A2.7: ¿Qué valores éticos deben guiar la formación docente y el ejercicio profesional en la educación superior? — “Los docentes son profesionales… deben practicar los valores éticos y morales, capacitarse continuamente y mantener la calidad” (p. 62). · E3.2: ¿Cómo fortalecer la responsabilidad social universitaria como compromiso ético con la sociedad? — “Las universidades tienen la misión de formar profesionales pertinentes, idóneos, éticos, emprendedores e innovadores y ciudadanos comprometidos con el desarrollo humano y sostenible” (p. 66).</t>
  </si>
  <si>
    <t>A1.4: ¿Cómo puede la educación superior contribuir al desarrollo de una ciudadanía activa y responsable? — “La universidad tiene, en su esencia, la misión de formar al universitario… como ciudadano” (p. 76). · B1.4: ¿Qué desafíos éticos y profesionales enfrentan los docentes universitarios en la era digital? — “Las universidades deben ajustarse a los cambios actuales, más aún desde la pandemia del COVID-19… la educación virtual ha jugado un papel fundamental” (p. 57). · C3.4: ¿Cómo integrar la ética y la reflexión crítica como componentes del perfil docente universitario? — “El docente debe reflexionar críticamente sobre su conducta propia… la práctica y compromiso de la ética del docente es vital” (p. 63). · E1.3: ¿Qué políticas educativas garantizan la calidad, equidad y pertinencia de la educación superior en Panamá? — “El CONEAUPA debe asegurar la calidad de las instituciones de educación superior… en coordinación con las universidades oficiales” (p. 66).</t>
  </si>
  <si>
    <t>Investigación documental–reflexiva sobre el origen, evolución y aplicación de los códigos de ética profesional en la educación superior panameña. Analiza el papel ético del docente y las funciones de docencia, investigación y extensión bajo el marco del CONEAUPA, SENACYT y MEDUCA, relacionando ética profesional, responsabilidad social y transformación educativa. Responde directamente a A2.7 y E3.2, e indirectamente a A1.4, B1.4, C3.4 y E1.3. Evidencia en secciones “Funciones y desempeños necesarios del docente”, “La docencia, investigación y extensión” y “Perfil profesional del docente”.</t>
  </si>
  <si>
    <t>El abordaje de conceptos temporales para comprender el tiempo histórico, un aporte para mejorar la enseñanza de la Historia desde los libros de texto</t>
  </si>
  <si>
    <t>Néstor A. Sánchez Gómez</t>
  </si>
  <si>
    <t>Universidad de las Américas</t>
  </si>
  <si>
    <t>Cátedra, n.º 21, agosto 2024 – julio 2025, pp. 49–66. DOI: https://doi.org/10.48204/j.catedra.n21.a5553</t>
  </si>
  <si>
    <t>A3.3: ¿Qué modelos pedagógicos contribuyen al desarrollo del pensamiento crítico, lógico y creativo en los distintos niveles educativos? — “El propósito es proponer el abordaje y manejo de conceptos temporales, propios del tiempo histórico, en los estudiantes desde el séptimo grado para que generen habilidades o competencias históricas… relacionadas con la temporalidad y la conciencia histórica.” (Resumen, p. 49) · A4.2: ¿Qué estrategias favorecen el desarrollo de habilidades de pensamiento histórico y comprensión de procesos sociales en los estudiantes? — “Se hace una propuesta de sugerencias sobre el abordaje de conceptos temporales… con miras a mejorar el acto docente en torno a la enseñanza de la historia.” (Resumen, p. 49)</t>
  </si>
  <si>
    <t>C1.4: ¿Cómo se puede mejorar la formación docente en competencias didácticas y disciplinares para enseñar historia y ciencias sociales? — “La metodología didáctica utilizada hoy en día para impartir historia se está convirtiendo en un punto clave… hay que renovar la metodología enfocada en el desarrollo de competencias para comprender hechos y procesos históricos.” (Introducción, p. 51) · C3.1: ¿Qué estrategias de actualización docente favorecen la innovación educativa en la enseñanza de las ciencias sociales? — “La enseñanza del tiempo histórico o de la temporalidad es una dificultad que se manifiesta en el aula… se proponen consideraciones o recomendaciones de aprendizaje vinculadas al uso de fuentes primarias y objetos museables.” (p. 61) · B4.1: ¿Qué transformaciones curriculares son necesarias para fortalecer la formación ciudadana y la identidad nacional? — “Se debe realizar una revisión y revaloración del currículo y del programa de estudio del Meduca… para una mejora de la enseñanza del tiempo histórico y de la historia.” (Conclusión, p. 63)</t>
  </si>
  <si>
    <t>Investigación documental y analítico-propositiva que examina la enseñanza del tiempo histórico y el manejo de conceptos temporales en los textos escolares de Historia de Panamá (nivel premedia). El autor identifica vacíos curriculares y deficiencias en los libros de texto y propone estrategias para fortalecer la enseñanza de la temporalidad mediante el uso de fuentes primarias y objetos museables. El trabajo tiene un fuerte enfoque didáctico y formativo para docentes de historia. Responde directamente a A3.3 y A4.2, e indirectamente a C1.4, C3.1 y B4.1. Evidencia en “Introducción”, “Temporalidad…”, “Enseñar el tiempo histórico…” y “Conclusión”.</t>
  </si>
  <si>
    <t>La didáctica en entornos virtuales de aprendizaje en tiempos de confinamiento por la COVID-19</t>
  </si>
  <si>
    <t>Emma Isiris Tapia Arboleda</t>
  </si>
  <si>
    <t>Revista Saberes APUDEP, Vol. 7, N.º 1, enero–junio 2024, pp. 185–207. DOI: https://doi.org/10.48204/j.saberes.v7n1.a4696</t>
  </si>
  <si>
    <t>A5.1: ¿Cuál es la situación actual de la disponibilidad y uso de tecnologías educativas? — “La emergencia sanitaria provocada por el COVID-19 modificó el proceso del aprendizaje presencial al aprendizaje virtual… las instituciones ofrecieron la oportunidad de utilizar diversas herramientas digitales como WhatsApp, correo electrónico, Classroom, Zoom o Microsoft Teams.” (Introducción, p. 187) · C1.7: ¿Cuáles son las necesidades de formación docente según la evidencia empírica? — “Integrar las TIC en el aula necesita un profesorado actualizado para hacer frente a estos nuevos desafíos en el uso de las tecnologías, pero sobre todo que contribuyan en la construcción del conocimiento.” (Introducción, p. 188)</t>
  </si>
  <si>
    <t>A3.1: ¿Cómo se promueven ambientes de aprendizaje que favorezcan la creatividad, la colaboración y el pensamiento crítico? — “La educación virtual no es solo el uso de recursos didácticos o herramientas de aprendizaje digitales, sino también implica cambiar el escenario tradicional y crear un nuevo entorno de aprendizaje.” (Diseño instruccional, p. 192) · C3.4: ¿Qué mecanismos de evaluación, seguimiento y mejora continua son aplicados en las instituciones educativas? — “Planificar un curso de educación a distancia implica seguir las etapas definidas del diseño instruccional y los procesos de aprendizaje basados en la teoría del aprendizaje.” (Conclusiones, p. 203) · D2.1: ¿Qué políticas y estrategias se implementan para el aseguramiento de la calidad en la educación superior? — “Es prioridad crear un plan de formación docente entre las universidades para reforzar las metodologías activas considerando ejes temáticos como aprendizaje.” (Conclusiones, p. 204)</t>
  </si>
  <si>
    <t>Investigación documental explicativa que analiza las estrategias didácticas virtuales aplicadas en la Universidad de Panamá durante el confinamiento por la pandemia. Examina la integración de TIC, el rol docente, el diseño instruccional y los modelos pedagógicos aplicados a la educación virtual. Responde directamente a A5.1 y C1.7, e indirectamente a A3.1, C3.4 y D2.1. Evidencia en “Introducción”, “Diseño instruccional”, “Resultados y discusión” y “Conclusiones”.</t>
  </si>
  <si>
    <t>Chat GPT y su impacto en el entorno educativo</t>
  </si>
  <si>
    <t>Emmanuel Alemán Ariza, Oscar Gómez Miranda, Alcira Prieto Montero</t>
  </si>
  <si>
    <t>Universidad de Panamá / Facultad de Comunicación Social</t>
  </si>
  <si>
    <t>Revista Saberes APUDEP, Vol. 7, N.º 2, julio–diciembre 2024, pp. 222–245. DOI: https://doi.org/10.48204/j.saberes.v7n2.a5509</t>
  </si>
  <si>
    <t>A5.1: ¿Cuál es la situación actual de la disponibilidad y uso de tecnologías educativas? — “Los centros educativos están usando cada día más las inteligencias artificiales que están siendo creadas con lenguaje GPT… como apoyo a distintas labores docentes como en la creación de preguntas, definición de objetivos de aprendizaje y producción de escritos.” (Chat GPT en el entorno educativo, p. 231) · C1.7: ¿Cuáles son las necesidades de formación docente según la evidencia empírica? — “Se necesita acompañar su uso extensivo con regulaciones éticas y académicas que garanticen la adquisición de contenidos para la práctica profesional, con especial atención en la formación integral, de valores y los comportamientos éticos de los futuros profesionales.” (Cómo funciona Chat GPT, p. 229)</t>
  </si>
  <si>
    <t>A3.1: ¿Cómo se promueven ambientes de aprendizaje que favorezcan la creatividad, la colaboración y el pensamiento crítico? — “El Chat GPT puede ser usado como herramienta educativa versátil y eficaz para optimizar el aprendizaje y la enseñanza en una gran variedad de contextos educativos.” (Chat GPT en el entorno educativo, p. 233) · C3.4: ¿Qué mecanismos de evaluación, seguimiento y mejora continua son aplicados en las instituciones educativas? — “Puede mejorar la evaluación de los contenidos, haciendo posible el desarrollo de un sistema que ayude en la automatización… creando sistemas de evaluación más innovadores.” (Posibilidades de Chat GPT en el ámbito educativo, p. 235) · D2.1: ¿Qué políticas y estrategias se implementan para el aseguramiento de la calidad en la educación superior? — “Es fundamental trabajar en su utilización de forma responsable y ética.” (Conclusiones, p. 242)</t>
  </si>
  <si>
    <t>Investigación documental de tipo descriptivo-explicativo sobre el impacto del ChatGPT en el entorno educativo. Analiza usos, riesgos, beneficios y transformaciones pedagógicas asociadas a la IA generativa. Destaca el papel docente ante la ética y la innovación tecnológica. Responde directamente a A5.1 y C1.7, e indirectamente a A3.1, C3.4 y D2.1. Evidencia en “Chat GPT en el entorno educativo”, “Posibilidades de Chat GPT en el ámbito educativo” y “Conclusiones”.</t>
  </si>
  <si>
    <t>El valor de la evaluación psicopedagógica en niños y niñas de educación preescolar</t>
  </si>
  <si>
    <t>Maybeline Morales, Karolain Calvo, Yuribeth Vásquez, Yarielys Fuentes</t>
  </si>
  <si>
    <t>Semilla Científica, N.º 6, noviembre 2024 – abril 2025, pp. 464–471. DOI: 10.37594/sc.v1i6.1596</t>
  </si>
  <si>
    <t>A1.3: ¿Cómo se promueven y fortalecen las competencias socioemocionales y la educación emocional en los diferentes niveles educativos? — “Las evaluaciones psicológicas y psicopedagógicas son fundamentales para identificar y abordar problemas emocionales, dificultades de aprendizaje y otros desafíos que afectan a niños de 4 a 6 años.” (Conclusiones, p. 470) · A2.4: ¿Cuáles son las prácticas actuales de diferenciación de los procesos de enseñanza-aprendizaje según las necesidades de cada estudiante? — “Las evaluaciones adecuadas permiten identificar las necesidades específicas de cada estudiante, proporcionando recomendaciones para adaptar el entorno educativo y mejorar su rendimiento académico.” (Conclusiones, p. 470)</t>
  </si>
  <si>
    <t>B3.3: ¿Cuáles son las características de los entornos familiares que favorecen el desarrollo integral y la permanencia escolar? — “La psicología y la pedagogía involucran a los padres para que se involucren y cooperen para el bienestar del menor, pues el entorno en el que se desenvuelven es de suma importancia para que este pueda avanzar a un mejor ritmo.” (Desarrollo teórico, p. 467) · C1.7: ¿Cuáles son las necesidades de formación docente según la evidencia empírica? — “El artículo enfatiza la importancia de comprender y aplicar estrategias pedagógicas basadas en los resultados de las evaluaciones psicopedagógicas para mejorar la práctica docente.” (Síntesis y recomendaciones, p. 470) · A3.1: ¿Cómo se promueven ambientes de aprendizaje que favorezcan la creatividad, la colaboración y el pensamiento crítico? — “Las evaluaciones permiten implementar intervenciones adecuadas, contribuyendo al desarrollo integral de los niños y a su bienestar a lo largo de la vida.” (Conclusiones, p. 470)</t>
  </si>
  <si>
    <t>Investigación documental centrada en la importancia de la evaluación psicológica y psicopedagógica en la etapa preescolar panameña (niños de 4 a 6 años). Analiza su valor en la detección temprana de dificultades emocionales, cognitivas y sociales, destacando el papel de la familia y los docentes en la intervención oportuna. Responde directamente a A1.3 y A2.4, e indirectamente a B3.3, C1.7 y A3.1. Evidencia en “Desarrollo teórico”, “Procedimiento metodológico” y “Conclusiones”.</t>
  </si>
  <si>
    <t>Enfoques y perspectivas de los proyectos ambientales escolares</t>
  </si>
  <si>
    <t>Ferney Leonardo Ramírez Pita</t>
  </si>
  <si>
    <t>Universidad Metropolitana de Educación, Ciencia y Tecnología (UMECIT), Panamá; Secretaría de Educación de Girón, Santander, Colombia</t>
  </si>
  <si>
    <t>Revista DIALOGUS, Número 13, junio–noviembre 2024, pp. 46–65. DOI: 10.37594/dialogus.v1i13.1332</t>
  </si>
  <si>
    <t>A4.1: ¿Cómo promover la educación ambiental como eje transversal en el currículo escolar? — “Los PRAE no se limitan a incorporar la EA en una asignatura, sino que buscan transformar socialmente las comunidades… La EA debe impregnar todo el currículo (transversalización).” (p. 48) · E1.1: ¿Cómo promover una educación inclusiva y equitativa que considere las condiciones del entorno rural y local? — “Los PRAE buscan vincular la dimensión ambiental en la educación formal con el objetivo de lograr una transformación en la cultura ambiental… desde una perspectiva regional y global.” (p. 48)</t>
  </si>
  <si>
    <t>A4.3: ¿Qué estrategias didácticas promueven aprendizajes significativos en contextos ambientales y sostenibles? — “La transversalización de los PRAE fortalece la enseñanza de la educación ambiental y contribuye al desarrollo de ciudadanos comprometidos con la sostenibilidad.” (p. 60) · C1.7: ¿Cuáles son las necesidades de formación docente según la evidencia empírica? — “Es esencial destacar la importancia de programas de formación continua para los docentes, fortaleciendo sus capacidades en la integración efectiva de la EA.” (p. 48) · E3.2: ¿Qué políticas o programas favorecen la sostenibilidad y la participación comunitaria en el ámbito educativo? — “La reformulación de los PRAE mediante la investigación-acción participativa busca fortalecer la participación y empoderamiento de la comunidad educativa.” (p. 61)</t>
  </si>
  <si>
    <t>Investigación documental basada en la revisión de 22 artículos científicos nacionales e internacionales sobre los Proyectos Ambientales Escolares (PRAE). Clasifica los estudios en cuatro categorías analíticas (procesos de análisis, cambio y mejora, integración, e investigación). Identifica debilidades en planificación, seguimiento y evaluación de los PRAE, así como la necesidad de formación docente, transversalización curricular y evaluación sistemática. Concluye que los PRAE son herramientas pedagógicas fundamentales para la educación ambiental sostenible, pero requieren mayor articulación entre escuela, comunidad y políticas educativas. Responde directamente a A4.1 y E1.1, e indirectamente a A4.3, C1.7 y E3.2. Evidencia en “Introducción”, “Resultados” y “Conclusiones”.</t>
  </si>
  <si>
    <t>Impacto del entorno social en el desarrollo socioemocional del niño de preescolar</t>
  </si>
  <si>
    <t>Claris Sánchez, Nathaly Gallimore, Jessika Córdova</t>
  </si>
  <si>
    <t>Semilla Científica, N.º 6, noviembre 2024 – abril 2025, pp. 566–573. DOI: https://doi.org/10.37594/sc.v1i6.1607</t>
  </si>
  <si>
    <t>A1.3: ¿Cómo se promueven y fortalecen las competencias socioemocionales y la educación emocional en los diferentes niveles educativos? — “El entorno social donde se desarrolla el niño juega un papel fundamental en la formación de habilidades sociales y emocionales que serán la base de sus interacciones y relaciones futuras.” (Resumen, p. 566) · A3.1: ¿Cómo se promueven ambientes de aprendizaje que favorezcan la creatividad, la colaboración y el pensamiento crítico? — “Los educadores deben crear un ambiente físico y emocionalmente seguro donde los niños se sientan valorados y respetados.” (Implicaciones para la educación preescolar, p. 570)</t>
  </si>
  <si>
    <t>B3.3: ¿Cuáles son las características de los entornos familiares que favorecen el desarrollo integral y la permanencia escolar? — “Los niños expuestos a un entorno familiar cariñoso y estructurado… muestran mejores competencias en la regulación emocional y habilidades sociales.” (Resultados y discusión, p. 571) · C1.7: ¿Cuáles son las necesidades de formación docente según la evidencia empírica? — “La capacitación de maestros en metodologías de enseñanza emocionalmente receptivas puede mitigar los efectos negativos y potenciar el desarrollo positivo.” (Resultados y discusión, p. 571) · A2.9: ¿Qué estrategias pedagógicas promueven la comprensión lectora, el pensamiento crítico y la creatividad? — “Programas de aprendizaje socioemocional implementados en la escuela… desarrollan competencias emocionales, promoviendo un mejor manejo de las emociones.” (Resultados y discusión, p. 572)</t>
  </si>
  <si>
    <t>Investigación documental aplicada al contexto panameño de educación inicial. Analiza cómo los factores familiares, escolares y comunitarios inciden en el desarrollo socioemocional infantil. Propone estrategias de aprendizaje socioemocional y colaboración entre escuela y familia. Responde directamente a A1.3 y A3.1, e indirectamente a B3.3, C1.7 y A2.9. Evidencia en “Resumen”, “Resultados y discusión” y “Conclusiones”.</t>
  </si>
  <si>
    <t>Impacto de las Tecnologías de la Información y Comunicación para los estudiantes que inician la docencia media diversificada en la Universidad de Panamá</t>
  </si>
  <si>
    <t>Eva Margarita Rodríguez De Brea, Evelia Herrera De Brea</t>
  </si>
  <si>
    <t>Universidad de Panamá, Centro Regional Universitario de Veraguas, Facultad de Ciencias de la Educación</t>
  </si>
  <si>
    <t>Revista de Estudios Ambientales (REA), Vol. 3, Núm. 2, noviembre 2024 – abril 2025, pp. 91–103. DOI: https://doi.org/10.48204/rea.v3n2.6373</t>
  </si>
  <si>
    <t>A5.1: ¿Cuál es la situación actual de la disponibilidad y uso de tecnologías educativas? — “Entre los principales hallazgos sobresale un dominio significativo de las TIC para las actividades académicas, falencias en el acceso a los recursos, manejo de las herramientas y aplicaciones adaptadas al proceso de enseñanza-aprendizaje.” (Resumen, p. 91) · C1.7: ¿Cuáles son las necesidades de formación docente según la evidencia empírica? — “Los estudiantes consideran que necesitan formación e información sobre las tecnologías de la información y la comunicación para su labor docente.” (Resultados, p. 96) · A5.3: ¿Qué factores limitan o potencian la adopción de tecnologías digitales en la enseñanza y el aprendizaje? — “El 58.1% de los encuestados evidenció falta de recursos y acceso a las TIC como principal limitante.” (Resultados, p. 96)</t>
  </si>
  <si>
    <t>A3.1: ¿Cómo se promueven ambientes de aprendizaje que favorezcan la creatividad, la colaboración y el pensamiento crítico? — “La adecuada integración de las tecnologías en la formación de profesores puede transformar la enseñanza y el aprendizaje, beneficiando a toda la comunidad académica.” (Conclusiones, p. 102) · C2.1: ¿Qué mecanismos de acompañamiento profesional docente contribuyen al fortalecimiento de la calidad educativa? — “Se requiere capacitación y seguimiento continuo para identificar herramientas en sus métodos de enseñanza que impulsen el uso de TIC.” (Discusión, p. 101) · D2.1: ¿Qué políticas y estrategias se implementan para el aseguramiento de la calidad en la educación superior? — “La formación de docentes en TIC es necesaria para hacer frente a los futuros desafíos de la vida laboral y la innovación pedagógica.” (Conclusiones, p. 102)</t>
  </si>
  <si>
    <t>Investigación descriptiva con enfoque cuantitativo aplicada a estudiantes del programa de Educación Media Diversificada de la Universidad de Panamá (CRUV). Analiza el dominio, relevancia y disposición hacia las TIC en la formación docente, identificando deficiencias de acceso, habilidades y recursos. Destaca la necesidad de formación continua y la integración de tecnologías como herramienta para la calidad educativa. Responde directamente a A5.1, C1.7 y A5.3, e indirectamente a A3.1, C2.1 y D2.1. Evidencia en “Resultados”, “Discusión” y “Conclusiones”.</t>
  </si>
  <si>
    <t>Palabras que cuentan historias: un examen de la diversidad lingüística en Los Santos, Panamá</t>
  </si>
  <si>
    <t>Yolanda Alicia Trujillo Delgado, Zoribell Anays Salcedo Murillo, Lourdes Anays Jaén Herrera, Ángel Gómez Sánchez</t>
  </si>
  <si>
    <t>Universidad de Panamá / Centro Regional Universitario de Panamá Oeste</t>
  </si>
  <si>
    <t>Revista Saberes APUDEP, Vol. 7, N.º 2, julio–diciembre 2024, pp. 246–268. DOI: https://doi.org/10.48204/j.saberes.v7n2.a5511</t>
  </si>
  <si>
    <t>A4.2: ¿Qué estrategias fortalecen la identidad cultural y lingüística en el ámbito educativo? — “El estudio de la variedad lingüística en esta provincia resulta relevante al promoverse la preservación cultural de la civilización, ya que dicha variación refleja la diversidad cultural a la que ha estado sometida esta región.” (Introducción, p. 252) · A2.4: ¿Cuáles son las prácticas actuales de diferenciación de los procesos de enseñanza-aprendizaje según las necesidades de cada estudiante? — “El estudio identifica los registros del habla y los términos más comunes utilizados por los santeños, los vicios de dicción y las características léxicas presentes en el habla de estos pobladores.” (Resultados, p. 256)</t>
  </si>
  <si>
    <t>B1.2: ¿Cuáles son los factores institucionales que inciden en la equidad y calidad educativa? — “La lengua es un componente esencial en la identidad cultural y comprender su evolución y forma es fundamental para mantener viva su herencia cultural.” (Introducción, p. 252) · A3.1: ¿Cómo se promueven ambientes de aprendizaje que favorezcan la creatividad, la colaboración y el pensamiento crítico? — “La investigación realizada, abordando la variación lingüística y su conexión con la identidad local, revela la importancia de preservar el patrimonio lingüístico como parte integral de la herencia cultural.” (Conclusión, p. 265) · C1.7: ¿Cuáles son las necesidades de formación docente según la evidencia empírica? — “La antropolingüística y la sociolingüística se entrelazan para ofrecer un análisis profundo de la relación entre lengua y sociedad, evidenciando cómo el lenguaje se convierte en un marcador claro de pertenencia.” (Conclusión, p. 266)</t>
  </si>
  <si>
    <t>Investigación de campo no experimental con enfoque lingüístico y sociocultural, desarrollada en la provincia de Los Santos (Panamá). Analiza la variación lingüística y su vínculo con la identidad cultural y social de la comunidad santeña, proponiendo su preservación como patrimonio inmaterial. Responde directamente a A4.2 y A2.4, e indirectamente a B1.2, A3.1 y C1.7. Evidencia en “Introducción”, “Resultados” y “Conclusiones”.</t>
  </si>
  <si>
    <t>Videojuego para Mejorar la Comprensión Lectora en los estudiantes de tercer año de la Licenciatura en Inglés del Centro Regional Universitario de San Miguelito</t>
  </si>
  <si>
    <t>Ilka I. Riquelme C., Edlady V. Solís J.</t>
  </si>
  <si>
    <t>Universidad de Panamá / Centro Regional Universitario de San Miguelito / Facultad de Humanidades</t>
  </si>
  <si>
    <t>Revista Científica Orbis Cognita, Año 8, Vol. 8, N.º 1, enero–junio 2024, pp. 69–90. DOI: https://doi.org/10.48204/j.orbis.v8n1.a4605</t>
  </si>
  <si>
    <t>A2.4: ¿Cuáles son las prácticas actuales de diferenciación de los procesos de enseñanza-aprendizaje según las necesidades de cada estudiante? — “El proyecto se desarrolló mediante la creación e implementación del videojuego Adventure in American Literature en la plataforma Mobbyt para mejorar la comprensión lectora de los estudiantes.” (Metodología, p. 77) · A3.1: ¿Cómo se promueven ambientes de aprendizaje que favorezcan la creatividad, la colaboración y el pensamiento crítico? — “Los videojuegos educativos permiten incluir contenidos o habilidades educativas dentro de las actividades del juego de forma que se aproveche la motivación extra que genera el juego en los estudiantes.” (Discusión, p. 74)</t>
  </si>
  <si>
    <t>A5.3: ¿Qué factores limitan o potencian la adopción de tecnologías digitales en la enseñanza y el aprendizaje? — “Todos los estudiantes usan tecnología en sus clases, lo cual refleja la importancia y el aumento del uso de la tecnología en clases hoy día.” (Resultados, p. 80) · C1.7: ¿Cuáles son las necesidades de formación docente según la evidencia empírica? — “Los docentes deben crear condiciones que generen motivación en los estudiantes para que lean.” (Introducción, p. 71) · B2.2: ¿Qué prácticas promueven la inclusión educativa de estudiantes con discapacidad o necesidades específicas? — “Los videojuegos permiten desarrollar otras habilidades y difundir un conocimiento explícito, lo que facilita la educación personalizada de acuerdo con las necesidades de los estudiantes.” (Introducción, p. 75)</t>
  </si>
  <si>
    <t>Investigación cuasiexperimental aplicada a 27 estudiantes de la Licenciatura en Inglés en el Centro Regional Universitario de San Miguelito (Universidad de Panamá), con pretest y postest sobre comprensión lectora. Se evidenció un aumento estadísticamente significativo en los resultados (de 0.60 a 0.94; p&lt;0.05). El estudio demuestra que los videojuegos pueden mejorar la comprensión lectora y la motivación estudiantil mediante aprendizaje activo, innovador y personalizado. Responde directamente a A2.4 y A3.1, e indirectamente a A5.3, C1.7 y B2.2. Evidencia en “Metodología”, “Resultados” y “Conclusiones”.</t>
  </si>
  <si>
    <t>Percepción de la calidad del servicio de la Universidad Autónoma de Chiriquí por los estudiantes del posgrado en Diseño de Aulas Virtuales, 2022</t>
  </si>
  <si>
    <t>Yaneth Villarreal, Eliecer Santos, Vanessa Valdés</t>
  </si>
  <si>
    <t>Universidad Tecnológica de Panamá, Centro Regional de Bocas del Toro</t>
  </si>
  <si>
    <t>Revista Plus Economía, Vol. 13, Núm. 1, enero–junio 2025, pp. 17–27. DOI: https://doi.org/10.59722/pluseconomia.v13i1.862</t>
  </si>
  <si>
    <t>D2.4: ¿Cómo se evalúan los resultados institucionales vinculados a la satisfacción de la comunidad educativa? — “Los resultados obtenidos muestran la percepción de los estudiantes de manera positiva, indicando que los programas son beneficiosos con resultados positivos en cuanto a la preparación docente, gestión administrativa y progreso del estudiante.” (Resumen, p. 17) · D1.5: ¿Qué estrategias institucionales promueven el bienestar y la satisfacción de los estudiantes en la educación superior? — “El conocer la percepción de los estudiantes en relación con la calidad del servicio favorece la mejora continua en las instituciones de educación superior.” (Conclusiones, p. 25)</t>
  </si>
  <si>
    <t>C1.4: ¿Cómo se puede mejorar la formación docente en competencias didácticas y disciplinares para entornos virtuales? — “Los resultados muestran satisfacción del estudiante con el desempeño de sus profesores… 100% de acuerdo en que las clases son de gran utilidad.” (Resultados, p. 24) · C3.2: ¿Qué metodologías permiten fortalecer la calidad del aprendizaje en programas de posgrado? — “Los estudiantes se mostraron totalmente de acuerdo con los programas que son de beneficio para su progreso académico.” (Resultados, p. 23) · E1.1: ¿Cómo promover una educación inclusiva y equitativa que incorpore el uso de tecnologías educativas accesibles? — “La investigación se aplicó al posgrado en Diseño de Aulas Virtuales… reflejando una adecuada gestión académica y administrativa en entornos tecnológicos.” (Metodología, p. 21)</t>
  </si>
  <si>
    <t>Investigación cuantitativa, no experimental, transversal y descriptiva, aplicada a 10 estudiantes del posgrado en Diseño de Aulas Virtuales de la Universidad Autónoma de Chiriquí. Evalúa la percepción de la calidad del servicio institucional en tres dimensiones: gestión administrativa, desempeño docente y valoración del estudiante. Los resultados reflejan altos niveles de satisfacción (100% de acuerdo o totalmente de acuerdo) y destacan la necesidad de mantener procesos de mejora continua y de reforzar la capacitación docente en educación virtual. Responde directamente a D2.4 y D1.5, e indirectamente a C1.4, C3.2 y E1.1. Evidencia en “Resultados” y “Conclusiones”.</t>
  </si>
  <si>
    <t>Exceso de peso en estudiantes de la Universidad Especializada de las Américas: un estudio transversal</t>
  </si>
  <si>
    <t>Carlos A. Pérez, Lorena Ureña, Jay Molino, Sheila G. Cerezo, Israel Ríos-Castillo</t>
  </si>
  <si>
    <t>Universidad Especializada de las Américas (UDELAS), Facultad de Biociencias y Salud Pública / Escuela de Salud Pública, Universidad Interamericana de Panamá / Escuela de Nutrición y Dietética, Organización de las Naciones Unidas para la Alimentación y la Agricultura (FAO), Oficina Subregional para Mesoamérica</t>
  </si>
  <si>
    <t>Revista REDES, Núm. 17, enero–diciembre 2025, pp. 49–68. DOI: https://doi.org/10.57819/1076-kc75</t>
  </si>
  <si>
    <t>D1.5: ¿Qué estrategias institucionales promueven el bienestar físico, mental y ocupacional de los docentes y estudiantes universitarios? — “Se hace urgente la transformación de los ambientes alimentarios universitarios a fin de hacer más accesible las dietas saludables.” (p. 51) · E3.2: ¿Cómo las universidades promueven la salud laboral, el autocuidado y los estilos de vida saludables? — “Debe ser una preocupación de la comunidad universitaria… se recomiendan acciones urgentes como regular el ambiente alimentario y promover hábitos alimentarios y estilos de vida más sanos.” (p. 61)</t>
  </si>
  <si>
    <t>A4.3: ¿Qué estrategias educativas favorecen hábitos saludables y prevención de enfermedades en contextos universitarios? — “Los resultados de esta investigación contribuyen al diseño de intervenciones efectivas para promover estilos de vida saludables y combatir la obesidad en el contexto universitario panameño.” (p. 52) · E2.1: ¿Cómo las universidades pueden incidir en políticas de salud pública desde la evidencia científica? — “Se busca informar la política universitaria de prevención y tratamiento del exceso de peso.” (p. 52) · B4.4: ¿Cómo fomentar la cultura de prevención y autocuidado en el entorno educativo? — “Se deben proporcionar espacios de actividad física y programas de intervención educativos desde la propia política universitaria.” (p. 61)</t>
  </si>
  <si>
    <t>Investigación cuantitativa, no experimental, descriptiva y transversal, con una muestra de 150 estudiantes universitarios de la Facultad de Educación Social y Desarrollo Humano de UDELAS. Evalúa el exceso de peso y sus factores de riesgo sociodemográficos, aplicando regresión logística multivariada. Se encontró que 54% de los estudiantes presentan exceso de peso, asociado a independencia económica y preocupación corporal. Propone políticas universitarias de promoción de la salud y ambientes alimentarios saludables, respondiendo directamente a D1.5 y E3.2, e indirectamente a A4.3, E2.1 y B4.4. Evidencia en “Discusión” y “Conclusiones”.</t>
  </si>
  <si>
    <t>Diagnóstico de la educación superior universitaria en el Centro Regional Universitario de Colón: un enfoque de género</t>
  </si>
  <si>
    <t>Omayra de Santana, Betzabeth de Becerra, L. Ramón Leal C., Johana Rivas, Doris Ruiz</t>
  </si>
  <si>
    <t>Universidad de Panamá, Centro Regional Universitario de Colón (Facultades de Economía, Psicología, Administración de Empresas y Contabilidad)</t>
  </si>
  <si>
    <t>Investigación, Pensamiento Crítico, Vol. 13, No. 1, enero–mayo 2025, pp. 76–96. DOI: https://doi.org/10.37387/ipc.v13i1.404</t>
  </si>
  <si>
    <t>B1.6: ¿Qué avances y brechas de género persisten en la educación superior panameña? — “Los resultados parecen indicar que no existe igualdad sustantiva. Parece haber un esfuerzo individual para que las mujeres logren sus metas y no un cambio en el papel de la mujer en la sociedad y en la dirección y gestión universitaria.” (Conclusiones, p. 95) · B2.1: ¿Qué políticas institucionales favorecen la equidad de género en la educación superior? — “Hay esfuerzos tangibles en cuanto a incorporar la perspectiva de género en las estadísticas institucionales, pero se percibe una débil integración a todos los niveles.” (Conclusiones, p. 94)</t>
  </si>
  <si>
    <t>A2.3: ¿Cómo fortalecer la educación inclusiva y la atención a la diversidad en Panamá? — “El marco normativo provee acceso a las oportunidades, no da evidencias de ser discriminatorio.” (Conclusiones, p. 95) · C2.3: ¿Cómo inciden las políticas de desarrollo sostenible y los ODS en las universidades públicas panameñas? — “La Universidad de Panamá y la ONU refrendaron un convenio de cooperación en favor del cumplimiento de los ODS, iniciando con un Observatorio de Seguimiento.” (Resultados, p. 82) · E3.1: ¿Cómo fortalecer la recolección y el uso de datos con enfoque de género en las universidades? — “Será necesario fortalecer la incorporación de la perspectiva de género en la producción estadística universitaria.” (Conclusiones, p. 94)</t>
  </si>
  <si>
    <t>Investigación cuantitativa, diagnóstico–exploratoria basada en análisis documental y fuentes secundarias (2010–2022). Evalúa la incorporación del enfoque de género y la alineación de la Universidad de Panamá con el ODS 5 (igualdad de género) en el Centro Regional Universitario de Colón. Los resultados muestran una feminización de la matrícula (78% de graduadas mujeres), pero persistencia de brechas en liderazgo, gestión y salarios. Se evidencia debilidad en la integración institucional de la perspectiva de género. Responde directamente a B1.6 y B2.1, e indirectamente a A2.3, C2.3 y E3.1. Evidencia en “Resultados” y “Conclusiones”.</t>
  </si>
  <si>
    <t>Eficacia de Beelinguapp para mejorar las habilidades de habla en inglés en estudiantes de primer año del Anexo Sitio Prado</t>
  </si>
  <si>
    <t>Betzaida Cisnero, Samuel Castillo</t>
  </si>
  <si>
    <t>Universidad de Panamá, Centro Regional Universitario de Veraguas, Panamá</t>
  </si>
  <si>
    <t>Revista Colegiada de Ciencias, Vol. 5(2), abril–septiembre 2024, pp. 31–40. DOI: https://doi.org/10.48204/j.colegiada.v5n2.a5010</t>
  </si>
  <si>
    <t>A1.5: ¿Cómo se desarrollan las competencias comunicativas y lingüísticas en los distintos niveles educativos? — “Los resultados mostraron una mejora en las habilidades orales y del habla de los estudiantes después de la implementación de Beelinguapp.” (Resumen, p. 31) · A5.3: ¿Qué factores limitan o potencian la adopción de tecnologías digitales en la enseñanza y el aprendizaje? — “Se implementó Beelinguapp con estudiantes de primer año... El propósito es que los estudiantes usen la aplicación dentro y fuera del aula para mejorar sus habilidades orales.” (Introducción, p. 32)</t>
  </si>
  <si>
    <t>A2.4: ¿Cuáles son las prácticas actuales de diferenciación de los procesos de enseñanza-aprendizaje según las necesidades de cada estudiante? — “Los estudiantes fueron expuestos a actividades interactivas que fortalecieron su fluidez y pronunciación según su ritmo de aprendizaje.” (Resultados, p. 37) · C1.7: ¿Cuáles son las necesidades de formación docente según la evidencia empírica? — “Los docentes deben explorar las posibilidades tecnológicas para motivar y apoyar el aprendizaje autónomo del estudiante.” (Discusión, p. 39) · E3.4: ¿Qué estrategias pueden fomentar la ética y la responsabilidad en el uso de tecnologías emergentes? — “El uso responsable de herramientas tecnológicas contribuye a la motivación y confianza de los estudiantes al practicar inglés.” (Conclusiones, p. 40)</t>
  </si>
  <si>
    <t>Investigación cuantitativa y pre-experimental, aplicada a 20 estudiantes de primer año de la Licenciatura en Inglés del Anexo Sitio Prado (Comarca Ngäbe-Buglé). Evalúa la eficacia de Beelinguapp como herramienta de aprendizaje móvil (Mobile Assisted Language Learning) mediante pretest y postest. Los resultados evidencian mejoras significativas en fluidez, pronunciación, vocabulario y contenido, demostrando la efectividad del uso de tecnología en la enseñanza de idiomas. Responde directamente a A1.5 y A5.3, e indirectamente a A2.4, C1.7 y E3.4. Evidencia en “Resultados”, “Discusión” y “Conclusiones”.</t>
  </si>
  <si>
    <t>Uso de mundos virtuales en el proceso de enseñanza-aprendizaje en el nivel superior</t>
  </si>
  <si>
    <t>Cindy Esquivel, Ángel Ávila, Eliecer Espinosa, Darnell Gálvez</t>
  </si>
  <si>
    <t>Universidad de Panamá, Instituto Centroamericano de Administración y Supervisión de la Educación; Universidad de Panamá, Facultad de Informática, Electrónica y Comunicación</t>
  </si>
  <si>
    <t>Acción y Reflexión Educativa, N.º 50, enero–diciembre 2025, pp. 155–170. DOI: https://doi.org/10.48204/j.are.n50.a6556</t>
  </si>
  <si>
    <t>C2.4: ¿Cómo integrar las tecnologías emergentes en los procesos de enseñanza-aprendizaje para mejorar la calidad educativa? — “Los resultados indican que los mundos virtuales pueden constituir un recurso didáctico valioso en la formación universitaria… fomentan el desarrollo de competencias digitales, trabajo en equipo, pensamiento crítico y resolución de problemas.” (Resumen, p.155). · A2.8: ¿Cómo fortalecer la formación de los docentes en el uso de tecnologías digitales para fomentar el aprendizaje activo? — “Se recomienda la capacitación docente, el diseño de actividades pedagógicas innovadoras y la evaluación del impacto en el aprendizaje estudiantil.” (Resumen, p.156).</t>
  </si>
  <si>
    <t>A3.2: ¿Cómo promover el aprendizaje basado en la experiencia y la práctica en la educación superior? — “El mundo virtual creado permitió a los estudiantes interactuar, levantar la mano, responder preguntas y realizar tareas dentro del entorno 3D.” (Resultados, p.161). · C3.1: ¿Qué estrategias favorecen la motivación y el aprendizaje activo mediante el uso de TIC? — “El 71% de los estudiantes indicó que les gustaría que se utilizara en sus clases… su motivación por aprender aumentó al utilizar mundos virtuales.” (Resultados y Conclusiones, p.167). · E2.2: ¿Qué prácticas innovadoras pueden documentarse y transferirse como modelos de innovación educativa? — “OpenSim es una herramienta versátil que puede utilizarse en diversas disciplinas y situaciones de aprendizaje, facilitando la interacción social y el trabajo colaborativo.” (Conclusiones, p.168).</t>
  </si>
  <si>
    <t>Investigación cuantitativa y cualitativa mixta con 300 estudiantes de la Facultad de Informática, Electrónica y Comunicación de la Universidad de Panamá (2021–2023). Evalúa la aceptación y percepción del uso de mundos virtuales (OpenSim, Second Life) como herramientas inmersivas de aprendizaje. Los resultados muestran alta aceptación (71%) y evidencia de mayor motivación y colaboración, aunque con baja capacitación formal (solo 41.6% recibió formación en el tema). Se recomienda institucionalizar programas de capacitación docente y diseñar estrategias pedagógicas con mundos virtuales. Responde directamente a C2.4 y A2.8, e indirectamente a A3.2, C3.1 y E2.2. Evidencia en “Resultados”, “Discusión” y “Conclusiones”.</t>
  </si>
  <si>
    <t>Gestión del programa de educación inclusiva: su relación con los recursos didácticos y las necesidades educativas especiales en la educación primaria</t>
  </si>
  <si>
    <t>Yulema del C. Gutiérrez A., Ruth G. Campos R., Franklin De Gracia González</t>
  </si>
  <si>
    <t>Universidad de Panamá</t>
  </si>
  <si>
    <t>Societas, Vol. 27, N.º 1, 2024, pp. 61–77. DOI: https://doi.org/10.48204/societas.v27n1.6817</t>
  </si>
  <si>
    <t>A2.1: ¿Cuáles son las condiciones que favorecen la inclusión educativa efectiva en los centros escolares panameños? — “El estudio valoró el programa de inclusión que implementó el Ministerio de Educación en la Educación Básica General… con el fin de brindar a los estudiantes una igualdad en la atención de los servicios educativos.” (Resumen, p. 61) · A2.4: ¿Cuáles son las prácticas actuales de diferenciación de los procesos de enseñanza-aprendizaje según las necesidades de cada estudiante? — “Los docentes aseguran que el apoyo del maestro de educación especial ha contribuido a enriquecer la calidad de atención y aprendizajes de los niños con NEE.” (Resultados, p. 72)</t>
  </si>
  <si>
    <t>B3.2: ¿Qué políticas y estrategias permiten fortalecer la formación y el acompañamiento docente en la atención a la diversidad? — “La mayoría de los docentes perciben las capacitaciones sobre necesidades educativas especiales como insuficientes y no permanentes.” (Resultados, p. 71) · D1.3: ¿Cómo se evalúa la gestión institucional en la implementación de programas educativos inclusivos? — “Se hace necesario revisar y realizar una evaluación institucional de la implementación del programa en el ámbito nacional, regional y local.” (Conclusiones, p. 75) · E1.1: ¿Qué factores influyen en la efectividad de las políticas públicas educativas del MEDUCA? — “Los resultados parecen indicar que no existe percepción de efectividad en la gestión del programa, lo cual implica una revisión de cara a los resultados de su aplicación en el aula.” (Conclusiones, p. 74)</t>
  </si>
  <si>
    <t>Investigación cuantitativa descriptiva y transversal aplicada a docentes, directivos y gabinete psicopedagógico de la Escuela Eneida Moreno de Castillero y el Colegio Padre Segundo Familiar Cano (provincia de Herrera). Evalúa el Programa de Educación Inclusiva implementado por el MEDUCA desde 2007. Identifica debilidades en la capacitación docente, la dotación de recursos, la infraestructura y el seguimiento institucional. Responde directamente a A2.1 y A2.4, e indirectamente a B3.2, D1.3 y E1.1, con evidencia en “Resultados” y “Conclusiones”.</t>
  </si>
  <si>
    <t>Actitudes hacia la diversidad funcional: un estudio sobre docentes y familias en estudiantes de la República de Panamá</t>
  </si>
  <si>
    <t>Lineth Alaín, Rafael Vejarano, Paula Duque</t>
  </si>
  <si>
    <t>Universidad Tecnológica de Panamá, Ministerio de Desarrollo Social de Panamá</t>
  </si>
  <si>
    <t>Revista Científica Orbis Cognita, Año 9, Vol. 9, No. 1, enero–junio 2025, pp. 97–114. DOI: https://doi.org/10.48204/j.orbis.v9n1.a6714</t>
  </si>
  <si>
    <t>A2.1: ¿Cuáles son las condiciones que favorecen la inclusión educativa efectiva en los centros escolares panameños? — “Se consideraron 21 escuelas públicas inclusivas desde la primaria, premedia y media… representadas en el estudio por padres, familiares y docentes de aulas regulares inclusivas.” (Resumen, p. 97) · A2.3: ¿Cómo fortalecer la educación inclusiva y la atención a la diversidad en Panamá? — “El 85% de los docentes y familiares manifiestan actitudes favorables hacia la inclusión; sin embargo, persisten preocupaciones en un 42%, asociadas a la atención de estudiantes con discapacidad.” (Resultados, p. 106)</t>
  </si>
  <si>
    <t>B3.2: ¿Qué políticas o estrategias fortalecen la formación y acompañamiento docente en atención a la diversidad? — “Los docentes manifestaron en ambas evaluaciones que los programas de capacitación en el tema de diversidad eran muy escasos.” (Conclusiones, p. 111) · C1.7: ¿Cuáles son las necesidades de formación docente según la evidencia empírica? — “Se determinó que la variable ‘capacitación en diversidad’ influye en el 45% de los docentes que mostraron preocupación por diseñar y evaluar adecuaciones curriculares.” (Conclusiones, p. 111) · E1.1: ¿Cómo promover una educación inclusiva y equitativa que incorpore el diseño universal de aprendizaje? — “Se recomienda reforzar la creación de programas centrados en el estudiante (PECE) y programas educativos individualizados (PEI) para lograr resultados positivos.” (Conclusiones, p. 112)</t>
  </si>
  <si>
    <t>Investigación cuantitativa descriptiva y comparativa con diseño dual (pretest–postest), aplicada a 233 padres/familiares y 277 docentes de 21 escuelas inclusivas en todo el país. Se usaron los instrumentos SACIER, Bóer, Forlin y Doménech para medir actitudes hacia la inclusión. Los resultados muestran actitudes favorables del 85%, aunque persisten preocupaciones sobre recursos, capacitación y adecuaciones curriculares. El taller de sensibilización tuvo impacto positivo en las actitudes docentes. Responde directamente a A2.1 y A2.3, e indirectamente a B3.2, C1.7 y E1.1. Evidencia en “Resultados” y “Conclusiones”.</t>
  </si>
  <si>
    <t>La formación matemática del docente de educación primaria, un factor influyente en el desempeño de los alumnos al resolver problemas matemáticos</t>
  </si>
  <si>
    <t>Edilberto J. Adames P., Irvin R. Pinto M.</t>
  </si>
  <si>
    <t>Universidad de Panamá, Facultad de Ciencias Naturales, Exactas y Tecnología</t>
  </si>
  <si>
    <t>Revista Guacamaya, Vol. 8, N.º 2, abril–septiembre 2024, pp. 58–76. DOI: https://doi.org/10.48204/j.guacamaya.v8n2.a5014</t>
  </si>
  <si>
    <t>C1.7: ¿Cuáles son las necesidades de formación docente según la evidencia empírica? — “Más del 60% de los docentes del nivel primario en las escuelas públicas presentan deficiencias en la formación matemática en las áreas de aritmética, geometría, estadística y sistemas de medidas.” (Conclusiones, p. 75) · A2.4: ¿Cuáles son las prácticas actuales de diferenciación de los procesos de enseñanza-aprendizaje según las necesidades de cada estudiante? — “El análisis de los planes de estudios de las distintas universidades que ofrecen formación para docentes de primaria permite afirmar que el porcentaje de créditos en matemática es inferior al 8%.” (Conclusiones, p. 75)</t>
  </si>
  <si>
    <t>A4.1: ¿Qué estrategias favorecen el desarrollo del pensamiento lógico-matemático en los distintos niveles educativos? — “Los docentes reconocen que las áreas donde enfrentan mayores dificultades son la geometría, seguida de aritmética y sistemas de medidas.” (Resultados, p. 66) · B1.5: ¿Cómo las desigualdades sociales, económicas o de género afectan el acceso y aprovechamiento educativo? — “El 65% de los docentes encuestados correspondía al sexo femenino; las brechas en su formación matemática repercuten directamente en el rendimiento de los estudiantes.” (Resultados, p. 65) · D2.1: ¿Qué políticas y estrategias se implementan para el aseguramiento de la calidad en la educación superior? — “Ninguna licenciatura en educación primaria supera los 20 créditos en matemáticas, lo que imposibilita una formación matemática acorde con las exigencias del sistema educativo.” (Resultados, p. 71)</t>
  </si>
  <si>
    <t>Investigación cuantitativa descriptiva aplicada a 99 docentes y 340 estudiantes de cinco escuelas públicas del distrito cabecera de Santiago, provincia de Veraguas. Evalúa la formación matemática docente y su relación con el desempeño estudiantil en aritmética, geometría, estadística y sistemas de medidas. Los docentes obtuvieron solo 28 % de respuestas correctas en ejercicios y 5 % en problemas de aplicación; los estudiantes mostraron un patrón similar de bajos logros. La evidencia demuestra un déficit en la formación matemática inicial y continua del profesorado. Responde directamente a C1.7 y A2.4, e indirectamente a A4.1, B1.5 y D2.1. Evidencia en “Resultados”, “Discusión” y “Conclusiones”.</t>
  </si>
  <si>
    <t>Realidad Aumentada como Tecnología Informática en el Área de la Educación a Nivel Superior</t>
  </si>
  <si>
    <t>María Mitre V., Delia Consuegra de Sucre</t>
  </si>
  <si>
    <t>Universidad de Panamá, Centro Regional Universitario de Azuero, Universidad de Panamá, Centro Regional Universitario de Los Santos</t>
  </si>
  <si>
    <t>Cuadernos Nacionales, Vol. 36, enero–junio 2025, pp. 95–117. DOI: https://doi.org/10.48204/j.cnacionales.n36.a6830</t>
  </si>
  <si>
    <t>C2.4: ¿Cómo integrar las tecnologías emergentes en los procesos de enseñanza-aprendizaje para mejorar la calidad educativa? — “La realidad aumentada (RA) ha emergido como una tecnología innovadora con el potencial de transformar la educación, los docentes y estudiantes del Centro Universitario.” (Resumen, p.95) · A2.8: ¿Cómo fortalecer la formación de los docentes en el uso de tecnologías digitales para fomentar el aprendizaje activo? — “El docente debe estar preparado para los diversos avances educativos, con el fin de dotar al alumnado de las destrezas necesarias para incorporarse al continente digital.” (Introducción, p.97)</t>
  </si>
  <si>
    <t>A3.2: ¿Cómo promover el aprendizaje basado en la experiencia y la práctica en la educación superior? — “La RA permite solventar carencias y ofrece la posibilidad de interactuar con objetos virtuales en un espacio tridimensional.” (p.98) · C3.1: ¿Qué estrategias favorecen la motivación y el aprendizaje activo mediante el uso de TIC? — “Las prácticas educativas apoyadas en Realidad Aumentada favorecen una enseñanza activa… el alumno controla su aprendizaje al decidir cuándo aumentar la información y combinar lo real y virtual.” (p.102) · E2.2: ¿Qué prácticas innovadoras pueden documentarse y transferirse como modelos de innovación educativa? — “Los docentes de biología, informática, arquitectura y enfermería del CRUA utilizan la RA para complementar sus programas analíticos con contenidos interactivos.” (Conclusiones, p.114)</t>
  </si>
  <si>
    <t>Investigación cuantitativa descriptiva aplicada a 50 docentes del Centro Regional Universitario de Azuero, con el objetivo de identificar el nivel de conocimiento y uso de la Realidad Aumentada (RA) en programas analíticos de cuatro facultades: Informática, Biología, Arquitectura y Enfermería. Utiliza encuestas y gráficos estadísticos elaborados con Microsoft Forms. Concluye que la RA fomenta la enseñanza activa, la motivación y la visualización tridimensional, aunque su adopción es limitada por falta de capacitación docente y recursos tecnológicos. Responde directamente a C2.4 y A2.8, e indirectamente a A3.2, C3.1 y E2.2. Evidencia en “Resultados” y “Conclusiones”.</t>
  </si>
  <si>
    <t>El impacto de la integración de las TIC en la educación superior</t>
  </si>
  <si>
    <t>Noris Lay, Elisbeth Ortega, Yahaira Flores</t>
  </si>
  <si>
    <t>Universidad de Panamá, Centro Regional Universitario de San Miguelito, Facultad de Informática, Electrónica y Comunicación</t>
  </si>
  <si>
    <t>Revista Científica Orbis Cognita, Año 8, Vol. 8, N.º 1, enero–junio 2024, pp. 152–167. DOI: https://doi.org/10.48204/j.orbis.v8n1.a4609</t>
  </si>
  <si>
    <t>A5.1: ¿Cuál es la situación actual de la disponibilidad y uso de tecnologías educativas? — “El 66% de los docentes respondió que ha integrado las Tecnologías de Información y Comunicación en sus clases, mientras que un 30% considera que algunas veces las integra.” (Resultados, p. 160) · C1.7: ¿Cuáles son las necesidades de formación docente según la evidencia empírica? — “Los docentes deben aprovechar todos los recursos tecnológicos e incorporarlos de forma efectiva en la práctica y el desarrollo profesional.” (Discusión, p. 164)</t>
  </si>
  <si>
    <t>A5.3: ¿Qué factores limitan o potencian la adopción de tecnologías digitales en la enseñanza y el aprendizaje? — “El 50% de los profesores considera que sí tienen infraestructura adecuada para apoyarse en las TIC, mientras que un 20% no cuenta con ella.” (Resultados, p. 161) · C2.1: ¿Qué mecanismos de acompañamiento profesional docente contribuyen al fortalecimiento de la calidad educativa? — “Las capacitaciones contribuyen a fortalecer las habilidades en el manejo de las TIC y ayudan a identificar las herramientas que más se acerquen a los contenidos de las asignaturas.” (Análisis de resultados, p. 163) · D2.1: ¿Qué políticas y estrategias se implementan para el aseguramiento de la calidad en la educación superior? — “La Universidad de Panamá tiene dentro de sus funciones mantener actualizados a los docentes en el uso de la tecnología.” (Conclusiones, p. 165)</t>
  </si>
  <si>
    <t>Investigación cuantitativa de diseño no experimental tipo campo, aplicada a 35 docentes de la Universidad de Panamá. Evalúa la integración de las TIC en la enseñanza universitaria, identificando limitaciones en infraestructura, capacitación y uso sistemático. Destaca la importancia de la formación continua docente y el fortalecimiento institucional para la adaptación tecnológica. Responde directamente a A5.1 y C1.7, e indirectamente a A5.3, C2.1 y D2.1. Evidencia en “Resultados”, “Análisis de resultados” y “Conclusiones”.</t>
  </si>
  <si>
    <t>La procrastinación académica y su relación con la ansiedad en los estudiantes de sexto semestre de la Licenciatura de Psicología en UDELAS, sede Panamá</t>
  </si>
  <si>
    <t>Edward Gómez</t>
  </si>
  <si>
    <t>Instituto de la Defensa Pública de Panamá / Órgano Judicial de la República de Panamá</t>
  </si>
  <si>
    <t>Revista REDES, Núm. 16, enero–diciembre 2024, pp. 145–156. DOI: https://10.57819/q3qg-a103</t>
  </si>
  <si>
    <t>A1.3: ¿Cómo se promueven y fortalecen las competencias socioemocionales y la educación emocional en los diferentes niveles educativos? — “Se diseñó una propuesta de intervención que consiste en un programa que brinda herramientas como la autorregulación emocional y la automotivación, para abordar la procrastinación académica.” (Resumen, p. 145) · B2.4: ¿Qué estrategias pueden promover la salud física, mental y emocional en los entornos escolares? — “En cuanto al tratamiento de la ansiedad se incluye las técnicas de relajación como el Mindfulness y técnica de relajación progresiva de Jacobson.” (Resumen, p. 145)</t>
  </si>
  <si>
    <t>C1.7: ¿Cuáles son las necesidades de formación docente según la evidencia empírica? — “La autorregulación es una habilidad que permite a las personas manejar sus emociones y la ansiedad es un sentimiento de alarma ante una situación amenazante.” (Resultados, p. 150) · C3.4: ¿Qué mecanismos de evaluación, seguimiento y mejora continua son aplicados en las instituciones educativas? — “Para el análisis de resultados se empleó el uso del SPSS versión 24… mediante un análisis correlacional se dividió las variables en cuatro componentes.” (Metodología, p. 149) · C2.1: ¿Qué mecanismos de acompañamiento profesional docente contribuyen al fortalecimiento de la calidad educativa? — “Esta investigación crea las condiciones para elaborar un programa de intervención que realice actividades como capacitaciones, talleres, foros, conferencias y dinámicas.” (Referencias, p. 154)</t>
  </si>
  <si>
    <t>Investigación cuantitativa correlacional aplicada a 30 estudiantes del sexto semestre de la Licenciatura en Psicología de UDELAS, sede Panamá, que analiza la relación entre procrastinación académica y ansiedad rasgo. Confirma correlación baja entre autorregulación académica y ansiedad. Propone un programa de intervención con técnicas de autorregulación emocional y relajación. Responde directamente a A1.3 y B2.4, e indirectamente a C1.7, C3.4 y C2.1. Evidencia en “Resumen”, “Resultados” y “Referencias”.</t>
  </si>
  <si>
    <t>Diseño universal para el aprendizaje en la Escuela Vocacional Especial de Panamá: accesibilidad educativa innovadora</t>
  </si>
  <si>
    <t>Reyna Elizabeth Rodríguez, Ana Aidé Cruz Grunebaum</t>
  </si>
  <si>
    <t>Universidad Especializada de las Américas (UDELAS), Facultad de Educación Especial y Pedagogía / Universidad del Valle de Guatemala</t>
  </si>
  <si>
    <t>Revista REDES, Núm. 17, enero–diciembre 2025, pp. 29–48. DOI: https://doi.org/10.57819/rcj1-c266</t>
  </si>
  <si>
    <t>A2.3: ¿Cómo fortalecer la educación inclusiva y la atención a la diversidad en Panamá? — “El objetivo de este estudio fue analizar la implementación del Diseño Universal para el Aprendizaje (DUA) y las prácticas pedagógicas en la Escuela Vocacional Especial en la región educativa de Panamá… atendiendo a estudiantes con discapacidad.” (Resumen, p. 29) · C1.7: ¿Cuáles son las necesidades de formación docente según la evidencia empírica? — “Se identificó que los docentes tienen conocimientos del DUA, pero los principios de implicación, representación, acción y expresión se aplican de manera superficial y aislada.” (Resumen, p. 29)</t>
  </si>
  <si>
    <t>A2.4: ¿Cuáles son las prácticas actuales de diferenciación de los procesos de enseñanza-aprendizaje según las necesidades de cada estudiante? — “Se evidenció que, a pesar de conocer el DUA, las planificaciones no reflejan una integración consciente de sus principios ni estrategias diferenciadas.” (Resultados, p. 42) · B3.2: ¿Qué políticas o estrategias fortalecen la formación y acompañamiento docente en atención a la diversidad? — “Los docentes consideran esencial una formación técnica específica sobre el DUA para actualizar a los docentes especializados.” (Conclusiones, p. 45) · E1.3: ¿Qué acciones contribuyen a preservar y promover el patrimonio inclusivo y la diversidad educativa nacional? — “El estudio busca difundir sus hallazgos a las autoridades del Instituto Panameño de Habilitación Especial (IPHE), responsable de la educación de estudiantes con discapacidad.” (Resumen, p. 29)</t>
  </si>
  <si>
    <t>Investigación cualitativa, descriptiva y transversal, aplicada a 18 docentes especializados, 3 directivos y 17 secuencias didácticas de la Escuela Vocacional Especial de Panamá (IPHE). Evalúa el nivel de implementación del Diseño Universal para el Aprendizaje (DUA). Los hallazgos muestran que los docentes conocen el enfoque, pero su aplicación práctica es limitada. La falta de acompañamiento y supervisión pedagógica afecta la coherencia de las prácticas inclusivas. Se recomienda formación continua y estrategias de seguimiento técnico. Responde directamente a A2.3 y C1.7, e indirectamente a A2.4, B3.2 y E1.3. Evidencia en “Metodología”, “Resultados” y “Conclusiones”.</t>
  </si>
  <si>
    <t>Fonotáctica de las consonantes del idioma ngäbere</t>
  </si>
  <si>
    <t>Richard Williams Cisneros, Aracelis González Johnson</t>
  </si>
  <si>
    <t>Universidad Especializada de las Américas (UDELAS), Facultad de Educación Especial y Pedagogía, Programa Académico Buenos Aires, Comarca Ngäbe-Buglé, Panamá</t>
  </si>
  <si>
    <t>Revista REDES, Núm. 16, enero–diciembre 2024, pp. 231–251. DOI: https://10.57819/kw6x-g394</t>
  </si>
  <si>
    <t>E1.3: ¿Qué acciones promueven la preservación, revitalización y enseñanza de las lenguas originarias en el sistema educativo? — “El propósito de este estudio… fue desarrollar el inventario fonotáctico de los sonidos consonánticos del idioma Ngäbere con investigaciones ya publicadas… e informantes bilingües del Ngäbere y español que usaban su idioma natal en su diario vivir.” (Resumen, p. 231) · E1.1: ¿Qué estrategias contribuyen al fortalecimiento de la identidad cultural y lingüística de los pueblos originarios en los contextos educativos? — “Este estudio representa una contribución significativa… para la enseñanza-aprendizaje de este idioma en entornos educativos.” (Conclusiones, p. 248)</t>
  </si>
  <si>
    <t>C1.7: ¿Cuáles son las necesidades de formación docente según la evidencia empírica? — “Los resultados… son una herramienta valiosa para la Universidad de las Américas, ya que ayudarán a apoyar a los estudiantes que hablan Ngäbere en sus sedes en la Comarca Ngäbe-Buglé.” (Conclusiones, p. 248) · A1.3: ¿Cómo se promueven y fortalecen las competencias socioemocionales y la educación emocional en los diferentes niveles educativos? — “Los informantes bilingües manifestaron orgullo y compromiso con la preservación del idioma como parte de su identidad.” (Resultados, p. 243) · C3.4: ¿Qué mecanismos de evaluación, seguimiento y mejora continua son aplicados en las instituciones educativas? — “El estudio aplicó triangulación de datos… entrevistas, grabaciones y análisis acústico para validar el inventario fonotáctico.” (Metodología, p. 235)</t>
  </si>
  <si>
    <t>Investigación cualitativa-descriptiva aplicada en la Comarca Ngäbe-Buglé (Panamá), centrada en el análisis fonotáctico del idioma Ngäbere. Utiliza teoría fundamentada, triangulación y software fonético (Speech Analyzer). Promueve la preservación lingüística y cultural indígena y aporta herramientas educativas para el fortalecimiento del aprendizaje intercultural bilingüe. Responde directamente a E1.3 y E1.1, e indirectamente a C1.7, A1.3 y C3.4. Evidencia en “Resumen”, “Metodología”, “Resultados” y “Conclusiones”.</t>
  </si>
  <si>
    <t>Visibilidad de la mujer profesional de la educación física: percepción de un grupo de docentes universitarias</t>
  </si>
  <si>
    <t>Elzebir Tejedor De León, Milka González, Bony E. López, Bohen Solís Tejedor, Olga Solís Tejedor</t>
  </si>
  <si>
    <t>Universidad de Panamá – Centros Regionales Universitarios de Veraguas, Coclé y Azuero</t>
  </si>
  <si>
    <t>Revista Colegiada de Ciencias, Vol. 5(2), abril–septiembre 2024, pp. 50–60. DOI: https://doi.org/10.48204/j.colegiada.v5n2.a5017</t>
  </si>
  <si>
    <t>B1.5: ¿Cómo las desigualdades sociales, económicas o de género afectan el acceso y aprovechamiento educativo? — “La mujer profesional de la Educación Física... considera necesario que la universidad sea un espacio donde la mujer tenga plena posibilidad de transformarse y crecer.” (Conclusiones, p. 57) · E1.1: ¿Cómo promover una educación inclusiva y equitativa que considere las condiciones del entorno social y cultural? — “La universidad debe ser una entidad transformadora y no perpetuadora de estereotipos.” (Conclusiones, p. 57)</t>
  </si>
  <si>
    <t>D1.2: ¿Cómo se promueve la equidad de género y la participación de las mujeres en el ámbito académico y de investigación? — “El estudio identifica que en 87 años de historia de la Universidad de Panamá ninguna mujer ha ocupado el cargo de rectora.” (Discusión, p. 56) · C1.7: ¿Cuáles son las necesidades de formación docente según la evidencia empírica? — “Las entrevistadas enfatizan la necesidad de reflexionar sobre su acción pedagógica para fortalecer su papel como agentes de cambio.” (Conclusiones, p. 57) · B3.1: ¿Cómo se fortalecen los procesos de liderazgo educativo y participación docente en espacios universitarios? — “Las docentes consideran fundamental tener mayores oportunidades para asumir cargos representativos o directivos.” (Discusión, p. 56)</t>
  </si>
  <si>
    <t>Investigación cualitativa e interpretativa, con entrevistas estructuradas a 11 docentes universitarias de Educación Física que laboran en universidades panameñas. El estudio analiza percepciones sobre visibilidad, discriminación y equidad de género en el entorno universitario. Identifica barreras culturales y estructurales que dificultan la participación femenina en la docencia y la gestión académica. Concluye que la universidad debe ser espacio de transformación, libre de estereotipos de género, y fomentar liderazgo femenino. Responde directamente a B1.5 y E1.1, e indirectamente a D1.2, C1.7 y B3.1. Evidencia en “Resultados”, “Discusión” y “Conclusiones”.</t>
  </si>
  <si>
    <t>Rol de los estudiantes en el proceso de acreditación</t>
  </si>
  <si>
    <t>César Stalin Enríquez Paredes, María Paredes Rivadeneira, Mónica Caza Reinoso, Karla Aguirre Guashpa</t>
  </si>
  <si>
    <t>Semilla Científica, N.º 6, noviembre 2024 – abril 2025, pp. 446–453. DOI: 10.37594/sc.v1i6.1594</t>
  </si>
  <si>
    <t>D1.1: ¿Cuál es la situación actual de los procesos de gestión y finanzas en los diferentes niveles y secciones del sistema educativo (incluida la educación superior)? — “El proceso de acreditación es fundamental para garantizar la calidad de la educación superior… la participación activa de los estudiantes contribuye al mejoramiento de las instituciones educativas y a la toma de decisiones para la mejora continua.” (Introducción, p. 447) · C3.4: ¿Qué mecanismos de evaluación, seguimiento y mejora continua son aplicados en las instituciones educativas? — “Los estudiantes pueden ser capacitados y sensibilizados en estándares de calidad y habilidades de evaluación, lo que les permite asumir roles protagónicos en la visita de seguimiento y verificación.” (Formas de participación, p. 449)</t>
  </si>
  <si>
    <t>A3.1: ¿Cómo se promueven ambientes de aprendizaje que favorezcan la creatividad, la colaboración y el pensamiento crítico? — “Cuando los estudiantes participan activamente en el proceso de acreditación, pueden desarrollar habilidades importantes como el pensamiento crítico, la colaboración y la capacidad de evaluación.” (Resultados y discusión, p. 451) · C1.7: ¿Cuáles son las necesidades de formación docente según la evidencia empírica? — “Es necesario brindar capacitación y soporte a los estudiantes para fortalecer sus habilidades de escritura y evaluación.” (Conclusiones, p. 452) · D2.1: ¿Qué políticas y estrategias se implementan para el aseguramiento de la calidad en la educación superior? — “La participación activa de los estudiantes en el proceso de acreditación fomenta la transparencia, responsabilidad y colaboración entre todos los miembros de la comunidad universitaria.” (Conclusiones, p. 452)</t>
  </si>
  <si>
    <t>Investigación cualitativa descriptiva y documental que analiza la participación estudiantil en la acreditación universitaria en Panamá. Destaca el papel del estudiante como agente de mejora institucional, la necesidad de su capacitación en procesos de calidad y la creación de espacios participativos. Responde directamente a D1.1 y C3.4, e indirectamente a A3.1, C1.7 y D2.1. Evidencia en “Introducción”, “Formas de participación”, “Resultados y discusión” y “Conclusiones”.</t>
  </si>
  <si>
    <t>Inventario fonético de las consonantes de la lengua Ngäbere</t>
  </si>
  <si>
    <t>Richard Willian Cisneros, Aracelys Maydeé González-Johnson</t>
  </si>
  <si>
    <t>Universidad Especializada de las Américas (UDELAS) / Facultad de Educación Especial y Pedagogía / Programa Académico Buenos Aires, Ñürüm, Comarca Ngäbe-Buglé, Panamá</t>
  </si>
  <si>
    <t>Revista REDES, Núm. 17, enero–diciembre 2025, pp. 175–197. DOI: https://doi.org/10.57819/1yhz-ns62</t>
  </si>
  <si>
    <t>A2.3: ¿Cómo fortalecer la educación intercultural bilingüe y la preservación de las lenguas originarias en Panamá? — “El estudio de diseño cualitativo tuvo como objetivo validar el inventario fonético de las consonantes en la lengua Ngäbere… Se utilizó una triangulación de datos que incluyó análisis documental, grabaciones de campo, entrevistas, bitácoras y observaciones.” (Resumen, p. 175) · E1.3: ¿Qué acciones pueden contribuir a preservar y promover el patrimonio lingüístico nacional y la diversidad cultural? — “Este trabajo representa una contribución significativa… ya que demuestra el compromiso de la universidad con la comprensión y valoración de esta lengua hablada por muchos de sus estudiantes.” (Conclusiones, p. 194)</t>
  </si>
  <si>
    <t>A2.4: ¿Cuáles son las prácticas actuales de enseñanza y documentación lingüística en los contextos indígenas panameños? — “Se aplicaron técnicas de análisis acústico para reducir y definir los resultados. Se obtuvieron los fonemas y sus alófonos correspondientes para cada grafema consonántico del alfabeto Ngäbere.” (Resumen, p. 175) · B3.3: ¿Cómo fomentar la formación y el acompañamiento docente en territorios indígenas? — “Se plantea la posibilidad de establecer un departamento de asesoramiento lingüístico para profesores y estudiantes en la Comarca Ngäbe-Buglé.” (Conclusiones, p. 194) · C2.3: ¿Cómo promover la diversidad metodológica y la rigurosidad científica en la investigación educativa nacional? — “Se utilizó triangulación de datos… con análisis abiertos, axiales, selectivos y acústicos para validar los resultados.” (Metodología, p. 179)</t>
  </si>
  <si>
    <t>Investigación cualitativa de tipo exploratorio y descriptivo con aplicación de teoría fundamentada y análisis fonético-acústico de cinco corpus provenientes de textos, grabaciones y hablantes de la lengua Ngäbere en comunidades de la Comarca Ngäbe-Buglé (Panamá). Su objetivo fue validar el inventario fonético de las consonantes de dicha lengua, evidenciando procesos de debilitamiento, alofonía y variación dialectal. Contribuye a la educación intercultural bilingüe y la preservación del patrimonio lingüístico nacional, respondiendo directamente a A2.3 y E1.3, e indirectamente a A2.4, B3.3 y C2.3. Evidencia en “Metodología”, “Resultados” y “Conclusiones”.</t>
  </si>
  <si>
    <t>Estrategias de prevención del bullying para promover la convivencia armónica en niños y niñas de educación preescolar</t>
  </si>
  <si>
    <t>Yisley Salazar, Misel Hurtado, Yirelkis Naza, Kimberly Frías, Itzy Vergara</t>
  </si>
  <si>
    <t>Semilla Científica, N.º 6, noviembre 2024 – abril 2025, pp. 495–503. DOI: 10.37594/sc.v1i6.1600</t>
  </si>
  <si>
    <t>A1.3: ¿Cómo se promueven y fortalecen las competencias socioemocionales y la educación emocional en los diferentes niveles educativos? — “En la etapa de preescolar, es importante trabajar actitudes como el respeto, la inclusión entre sus iguales… para evitar en un futuro comportamientos negativos que puedan conducir hacia actos violentos de acoso.” (Introducción, p. 497) · A3.1: ¿Cómo se promueven ambientes de aprendizaje que favorezcan la creatividad, la colaboración y el pensamiento crítico? — “Es importante educar a los niños en actividades basadas en el método socioafectivo, fomentando actitudes como la empatía, el trabajo en equipo y el reconocimiento de las emociones.” (Introducción, p. 497)</t>
  </si>
  <si>
    <t>B3.3: ¿Cuáles son las características de los entornos familiares que favorecen el desarrollo integral y la permanencia escolar? — “Los niños expuestos a un entorno familiar cariñoso y estructurado muestran mejores competencias en la regulación emocional y habilidades sociales.” (Resultados y discusión, p. 501) · C1.7: ¿Cuáles son las necesidades de formación docente según la evidencia empírica? — “Los maestros deben ser capacitados en métodos de prevención del acoso y en la promoción de un clima escolar positivo.” (Resultados y discusión, p. 502) · A2.9: ¿Qué estrategias pedagógicas promueven la comprensión lectora y el pensamiento crítico en los estudiantes? — “Los programas de intervención se basan en fomentar habilidades socioemocionales como la empatía, el respeto y la inclusión desde una edad temprana, promoviendo un ambiente escolar más seguro.” (Resultados y discusión, p. 501)</t>
  </si>
  <si>
    <t>Investigación cualitativa aplicada a la etapa preescolar panameña con una propuesta de intervención basada en el método socioafectivo. Busca prevenir el acoso escolar mediante la promoción de la empatía, el respeto, la inclusión y la colaboración entre pares. Involucra docentes, familias y comunidad educativa. Responde directamente a A1.3 y A3.1, e indirectamente a B3.3, C1.7 y A2.9. Evidencia en “Introducción”, “Metodología”, “Resultados y discusión” y “Conclusión”.</t>
  </si>
  <si>
    <t>Ergonomía aplicada: un enfoque educativo para la seguridad en logística y operaciones empresariales</t>
  </si>
  <si>
    <t>Juan Asterio Castillo-Salamín</t>
  </si>
  <si>
    <t>Universidad de Panamá, Facultad de Administración de Empresas</t>
  </si>
  <si>
    <t>Revista Colegiada de Ciencia, Vol. 6, N.º 2, abril–septiembre 2025, pp. 79–93. DOI: https://doi.org/10.48204/j.colegiada.v6n2.a7205</t>
  </si>
  <si>
    <t>A2.6: ¿Cómo incorporar la formación técnica y profesional en competencias laborales y de seguridad ocupacional para mejorar la empleabilidad? — “Se enfatiza la necesidad de fortalecer la capacitación en seguridad laboral en programas educativos de logística y operaciones, fomentando una cultura preventiva.” (Resumen, p. 79). · C1.3: ¿Cómo promover la formación de competencias laborales y técnicas orientadas al bienestar y la sostenibilidad? — “La educación en ergonomía se posiciona como una estrategia clave para mitigar riesgos y fomentar una cultura preventiva.” (Introducción, p. 80).</t>
  </si>
  <si>
    <t>C2.2: ¿Cómo mejorar las competencias docentes y curriculares en la educación técnica? — “Se recomienda integrar la ergonomía en los planes de estudio y certificaciones como estrategia esencial para reducir accidentes.” (Resumen, p. 79). · E2.2: ¿Qué prácticas innovadoras pueden documentarse y transferirse como modelos de innovación educativa? — “Futuras investigaciones deberán enfocarse en estrategias innovadoras para la enseñanza de la ergonomía, incorporando tecnologías interactivas y metodologías activas.” (Conclusión, p. 90). · D1.3: ¿Cómo fortalecer la articulación entre la educación técnica y las necesidades del sector productivo? — “El estudio analiza la ergonomía en contextos de trabajo reales de la empresa OTL, vinculando la formación académica con las condiciones laborales del país.” (Metodología, p. 82).</t>
  </si>
  <si>
    <t>Investigación aplicada y descriptiva que analiza los riesgos ergonómicos en la manipulación manual de cargas en la empresa Operadora de Transporte y Logística (OTL) y evalúa su relación con la formación técnica y profesional. Usa metodología mixta (entrevistas, peritaje técnico, ecuación NIOSH, tablas de Snook y Ciriello). Los resultados confirman alto riesgo ergonómico por exceso de carga y falta de ayudas mecánicas. Propone integrar la ergonomía en los currículos de logística y operaciones, fortalecer la educación preventiva y aplicar normas internacionales (ISO 11228-1, OIT, CSS). Responde directamente a A2.6 y C1.3, e indirectamente a C2.2, D1.3 y E2.2. Evidencia en “Resultados”, “Discusión” y “Conclusión”.</t>
  </si>
  <si>
    <t>Crecimiento socioeconómico de Panamá y su incidencia sobre la gestión de las organizaciones universitarias y profesionales del país</t>
  </si>
  <si>
    <t>Pablo Powell Moreno</t>
  </si>
  <si>
    <t>Synergía, Vol. 3(1), mayo–octubre 2024, pp. 234–259. DOI: https://doi.org/10.48204/synergia.v3n1.5088</t>
  </si>
  <si>
    <t>B3.1: ¿Cuáles son las principales causas y características del abandono o exclusión escolar? — “La disminución del crecimiento socioeconómico afecta negativamente la población universitaria por falta de ingresos, tanto al número de matriculados como de egresados […] y el debilitamiento de las organizaciones profesionales.” (Resumen, p. 234) · D1.1: ¿Cuál es la situación actual de los procesos de gestión y finanzas en los diferentes niveles y secciones del sistema educativo (incluida la educación superior)? — “El crecimiento socioeconómico del país […] no se muestra congruente con […] la productividad de estas universidades (la relación entre matriculados y egresados).” (Resumen, p. 234–235)</t>
  </si>
  <si>
    <t>B5.3: ¿Cómo inciden las condiciones económicas y laborales en la permanencia y trayectoria educativa? — “Una de las razones por las cuales esta Asociación se debilita […] es la falta sostenida del número de economistas egresados […] por la desigualdad económico-social y la mala distribución de la riqueza.” (Discusión, p. 251–252) · C2.3: ¿Cuáles son los indicadores y mecanismos más apropiados para medir la productividad científica en las instituciones de educación superior? — “Se determinó la relación de estudiantes matriculados versus graduados […] con el crecimiento del producto interno bruto y del PIB per cápita.” (Resultados, p. 241–248)</t>
  </si>
  <si>
    <t>Investigación aplicada en Panamá (Escuela de Economía, Universidad de Panamá) con datos del INEC 2014–2019. Analiza la correlación entre crecimiento socioeconómico y gestión universitaria, evidenciando el impacto del bajo PIB y la desigualdad en la deserción universitaria (B3.1, B5.3) y la gestión institucional y productividad (D1.1, C2.3). Propone fortalecer la colaboración entre el Colegio de Economistas y la Universidad de Panamá. Evidencia en “Resumen”, “Resultados” y “Discusión”.</t>
  </si>
  <si>
    <t>Estrategias de mercadeo para mejorar la imagen del Centro Regional Universitario de Panamá Oeste</t>
  </si>
  <si>
    <t>Jorge Omar Aponte</t>
  </si>
  <si>
    <t>Synergía, Vol. 3(2), noviembre 2024–abril 2025, pp. 98–123. DOI: https://doi.org/10.48204/synergia.v4n2.6207</t>
  </si>
  <si>
    <t>D1.1: ¿Cuál es la situación actual de los procesos de gestión y finanzas en los diferentes niveles y secciones del sistema educativo (incluida la educación superior)? — “El Centro Regional Universitario de Panamá Oeste (CRUPO) carece de estrategias de marketing que le permitan posicionarse como una opción atractiva para los estudiantes del área Oeste. Como consecuencia, la matrícula ha disminuido considerablemente.” (Introducción, p. 100) · C2.3: ¿Cuáles son los indicadores y mecanismos más apropiados para medir la productividad científica en las instituciones de educación superior? — “Analizar la variación de la matrícula en el Centro Regional Universitario de Panamá Oeste a lo largo del tiempo es fundamental para comprender las dinámicas de la institución y tomar decisiones estratégicas.” (Resultados, p. 107)</t>
  </si>
  <si>
    <t>A2.2: ¿Cuál ha sido el proceso y resultado de la aplicación de innovaciones pedagógicas? — “El propósito es posicionar al CRUPO como una institución educativa de excelencia, aumentar la matrícula y fortalecer la imagen de marca mediante estrategias de marketing.” (Discusión, p. 119) · C1.7: ¿Cuáles son las necesidades de formación docente según la evidencia empírica? — “Los docentes dicen (en su gran mayoría – 87.5%) que sí estarían dispuestos a participar o colaborar en un eventual plan para mercadear al Centro Regional.” (Resultados, p. 119)</t>
  </si>
  <si>
    <t>Investigación aplicada en Panamá (CRUPO, Universidad de Panamá) basada en encuestas a 100 estudiantes y 40 docentes. Diagnostica la pérdida de matrícula y propone un plan de marketing institucional como innovación en gestión universitaria. Responde directamente a D1.1 y C2.3 y, de manera indirecta, a A2.2 y C1.7, evidenciando la implicación del personal docente y la necesidad de estrategias comunicacionales efectivas. Evidencia en “Introducción”, “Resultados” y “Discusión”.</t>
  </si>
  <si>
    <t>Lineamientos para la selección del talento humano que aspira ingresar a la Licenciatura en Educación Primaria, para fortalecer las competencias docentes</t>
  </si>
  <si>
    <t>Iluminada Bonilla de González, Celinda Jiménez Solís, Franklin De Gracia González</t>
  </si>
  <si>
    <t>Universidad de Panamá / Facultad de Ciencias de la Educación / Centro Regional Universitario de Panamá Oeste</t>
  </si>
  <si>
    <t>Revista Saberes APUDEP, Vol. 7, N.º 1, enero–junio 2024, pp. 255–274. DOI: https://doi.org/10.48204/j.saberes.v7n1.a4699</t>
  </si>
  <si>
    <t>C1.7: ¿Cuáles son las necesidades de formación docente según la evidencia empírica? — “El curso propedéutico… no brinda al estudiante la oportunidad de descubrir su inclinación vocacional, intereses, aptitudes, destrezas y motivaciones como futuros maestros.” (Resultados, p. 256) · C1.6: ¿Qué estrategias pueden implementarse para mejorar los procesos de selección, formación y evaluación docente? — “Se recomienda que el proceso de selección sea meticuloso, específico y estándar… permitiendo identificar a los candidatos con las mejores habilidades, destrezas y aptitudes para ejercer como maestros.” (Conclusiones, p. 269)</t>
  </si>
  <si>
    <t>A2.4: ¿Cuáles son las prácticas actuales de diferenciación de los procesos de enseñanza-aprendizaje según las necesidades de cada estudiante? — “Los estudiantes no logran identificar con claridad las funciones, competencias y compromisos que debe asumir el futuro docente… por lo que se hace urgente la necesidad de incluir mayor cantidad de horas prácticas.” (Análisis e interpretación, p. 262) · D1.1: ¿Cuál es la situación actual de los procesos de gestión y finanzas en los diferentes niveles y secciones del sistema educativo (incluida la educación superior)? — “El índice predictivo establecido por la Universidad de Panamá para la carrera de Educación Primaria no siempre se cumple, admitiéndose estudiantes con índices inferiores al exigido.” (Resultados, p. 264) · C2.1: ¿Qué mecanismos de acompañamiento profesional docente contribuyen al fortalecimiento de la calidad educativa? — “Se propone la creación de una Comisión Multidisciplinaria con orientadores, psicólogos y pedagogos que oriente, observe y valore los intereses, habilidades y motivaciones de los aspirantes.” (Propuesta, p. 270)</t>
  </si>
  <si>
    <t>Investigación aplicada con enfoque mixto (entrevistas y cuestionarios) en la Facultad de Ciencias de la Educación de la Universidad de Panamá, centrada en evaluar los criterios de selección para ingreso a la Licenciatura en Educación Primaria. Concluye que el proceso actual carece de rigor, no asegura vocación ni competencias, y propone un sistema estandarizado con requisitos académicos, de salud y entrevistas vocacionales. Responde directamente a C1.7 y C1.6, e indirectamente a A2.4, D1.1 y C2.1. Evidencia en “Resultados”, “Análisis e interpretación”, “Conclusiones” y “Propuesta”.</t>
  </si>
  <si>
    <t>Diseño y desarrollo tecnológico en publicaciones digitales y en redes sociales de las actividades del Centro Regional Universitario de San Miguelito</t>
  </si>
  <si>
    <t>Jackeline Juárez, Ilka Perea, Nubia Ávila, Edgardo Rodríguez</t>
  </si>
  <si>
    <t>Universidad de Panamá, Centro Regional Universitario de San Miguelito, Facultad de Arquitectura y Diseño / Facultad de Humanidades</t>
  </si>
  <si>
    <t>Revista Científica Orbis Cognita, Año 8, Vol. 8, N.º 1, enero–junio 2024, pp. 206–227. DOI: https://doi.org/10.48204/j.orbis.v8n1.a4613</t>
  </si>
  <si>
    <t>A5.1: ¿Cuál es la situación actual de la disponibilidad y uso de tecnologías educativas? — “Se preparó a los estudiantes en la investigación, trabajo en equipo y diagramación, para la creación de este medio digital y de una página web, y un espacio en el drive de Google que albergará toda la información mensual.” (Introducción, p. 209) · A5.3: ¿Qué factores limitan o potencian la adopción de tecnologías digitales en la enseñanza y el aprendizaje? — “Este proyecto obedece a las líneas de investigación de la Universidad de Panamá: Tecnología de la Información y la Comunicación y Tecnología e Innovación en el Diseño y Producción.” (Materiales y métodos, p. 212)</t>
  </si>
  <si>
    <t>E2.4: ¿Qué buenas prácticas de vinculación universidad-sociedad contribuyen al desarrollo sostenible y a la educación ambiental? — “Los estudiantes realizan sus 120 horas de Servicio Social y Práctica Laboral Supervisada mediante la elaboración de publicaciones digitales para la comunidad universitaria.” (Introducción, p. 208) · C1.7: ¿Cuáles son las necesidades de formación docente según la evidencia empírica? — “El proceso de digitalización y diagramación fue desarrollado por estudiantes y docentes, fomentando la formación práctica y tecnológica en el ámbito universitario.” (Discusión, p. 211) · D2.1: ¿Qué políticas y estrategias se implementan para el aseguramiento de la calidad en la educación superior? — “De esta manera Conexiones CRUSAM cumple lo que establece el Estatuto Universitario, llegando a la mayor cantidad de personas de la comunidad de San Miguelito con información de las actividades que se realizan.” (Conclusiones, p. 226)</t>
  </si>
  <si>
    <t>Investigación aplicada con enfoque cualitativo-descriptivo que evalúa la viabilidad y eficacia del medio digital “Conexiones CRUSAM” como plataforma de comunicación académica del Centro Regional Universitario de San Miguelito (Universidad de Panamá). Incluye encuestas pretest y postest sobre percepción institucional y participación docente-estudiantil. Promueve la alfabetización digital, la divulgación científica y la vinculación universitaria mediante redes sociales. Responde directamente a A5.1 y A5.3, e indirectamente a E2.4, C1.7 y D2.1. Evidencia en “Introducción”, “Materiales y métodos”, “Resultados” y “Conclusiones”.</t>
  </si>
  <si>
    <t>Estrategia didáctica para enseñar el concepto calor a estudiantes de décimo grado de bachillerato en Ciencias</t>
  </si>
  <si>
    <t>Alexander Camarena, Abdiel Aponte</t>
  </si>
  <si>
    <t>Universidad de Panamá, Facultad de Ciencias Naturales, Exactas y Tecnología, Escuela de Química, Docencia en Química, Panamá; Universidad de Panamá, Facultad de Ciencias Naturales, Exactas y Tecnología, Centro de Investigaciones para el Mejoramiento de la Enseñanza de las Ciencias Naturales y Exactas, Panamá</t>
  </si>
  <si>
    <t>Revista Científica Orbis Cognita, 6(1), 2022, 74–92</t>
  </si>
  <si>
    <t>A2.2: ¿Cuál ha sido el proceso y resultado de la aplicación de innovaciones pedagógicas? — “se presenta la implementación de una estrategia didáctica en 36 estudiantes de 10° de Bachillerato en Ciencias…” (Resumen). “la prueba de signos… confirmó una diferencia significativa (p=0.0004), con un aumento de cinco unidades en la mediana…” (Conclusión). A2.12: ¿Cómo son las clases en las escuelas panameñas y qué tipo de habilidades promueven? — “Clase magistral… Lectura científica ‘Lo que no sabía sobre el calor’… Experiencias prácticas ‘Entendiendo a mis sentidos’… Elaboración de hexagrama…” (Cuadro de actividades).</t>
  </si>
  <si>
    <t>Intervención aplicada en Panamá (10.º grado) con pretest–postest y talleres virtuales. El Resumen/Conclusión evidencian resultados medidos (p=0.0004) y mejora del rendimiento, mapeando a A2.2. El Cuadro de actividades describe prácticas de aula (clase, lectura, prácticas, organizadores gráficos) que perfilan habilidades promovidas, correspondiente a A2.12. Secciones usadas: Resumen, Materiales y método, Cuadro de actividades, Conclusión.</t>
  </si>
  <si>
    <t>Instrumento estándar de evaluación en la aplicación del Flipped Classroom en entornos virtuales de aprendizaje</t>
  </si>
  <si>
    <t>Héctor Mazurkiewicz Rodríguez, Cecilia Osuna Baidez</t>
  </si>
  <si>
    <t>Universidad Internacional de Ciencia y Tecnología (UNICyT)</t>
  </si>
  <si>
    <t>CIE Academic Journal, 1(2), julio–diciembre 2022, 18–32.</t>
  </si>
  <si>
    <t>Informe de avance que diseña y valida (juicio de expertos) un instrumento para evaluar la práctica docente en Flipped Classroom en EVA; reporta adecuaciones y validación, sin resultados de aplicación con datos de aula ni de aprendizaje. Por no aportar evidencia empírica sobre prácticas/resultado en contexto escolar más allá del diseño del instrumento, no se mapean preguntas ANIE directas ni indirectas. (Metodología; Resultados – juicio de expertos).</t>
  </si>
  <si>
    <t>Validez y confiabilidad de la escala de actitudes frente al endeudamiento en jóvenes universitarios panameños</t>
  </si>
  <si>
    <t>Maribel Wang, Edilberto J. Adames P.</t>
  </si>
  <si>
    <t>Universidad de Panamá / Centro Regional Universitario de Veraguas / Extensión Universitaria de Soná / Facultad de Economía, Universidad Latina de Panamá / Sede Santiago, Universidad de Panamá / Extensión Universitaria de Soná / Facultad de Ciencias Naturales, Exactas y Tecnología</t>
  </si>
  <si>
    <t>REA, 1(1), 2022, 111–120</t>
  </si>
  <si>
    <t>Estudio psicométrico aplicado en Panamá (Universidad Latina, Sede Santiago; n=321) que valida la Escala de Actitudes hacia el Endeudamiento (alfa global=0.74) (Resumen/Materiales y métodos/Discusión). No aborda procesos escolares, formación docente, evaluación del aprendizaje ni gestión educativa; por ello no se mapea a preguntas ANIE.</t>
  </si>
  <si>
    <t>Evaluación e impacto del uso de dispositivos móviles en los servicios del sistema de biblioteca de la Universidad de Panamá</t>
  </si>
  <si>
    <t>Edgar Joel Pérez-Rivera, Evelyn Graves, Saulo Aizprúa Alfonso, Cindy Esquivel, Lily Von Chong</t>
  </si>
  <si>
    <t>Universidad de Panamá, Facultad de Informática, Electrónica y Comunicación, Panamá</t>
  </si>
  <si>
    <t>Revista Científica Orbis Cognita, 6(2), 2022, 90–105</t>
  </si>
  <si>
    <t>D1.1: ¿Cuál es la situación actual de los procesos de gestión y finanzas (cuáles son, normas, factores de riesgo, dificultades, fidelidad de la aplicación de las normas, recursos, percepción de los actores interesados, resultados, impacto, etc.) en los diferentes niveles y secciones del sistema educativo (educación inicial, educación básica general y media, educación superior, a nivel regional y central, etc.)? — “Los resultados señalan que los usuarios tuvieron dificultad para la navegación y búsqueda de material bibliográfico desde sus dispositivos móviles con un nivel 69% de insatisfacción…” (Resumen). D1.2: ¿Cuáles son los modelos de gestión de la educación superior relevantes a nuestro contexto que puedan informar la mejora continua de nuestro sistema? — “Aplicación 78,2% … Página web 21,8%” (Resultados, Grupo de control sobre plataforma) y reducción de tiempos “aplicación móvil… media 15,02 s; móvil responsive 23,54 s; computadora 26,19 s.” (Resultados). A5.1: ¿Cuál es la situación actual de la disponibilidad y uso de tecnologías educativas? — “el 40,80% de los encuestados utilizan su teléfono diariamente para realizar búsquedas…” (Resultados, Cuadro N°2).</t>
  </si>
  <si>
    <t>Estudio pre-experimental en la U. de Panamá que mide experiencia de uso y desempeño de servicios bibliotecarios en móvil. “Resultados” documentan insatisfacción y tiempos de búsqueda; “Resultados/Conclusiones” muestran preferencia y eficiencia de la app propuesta (gestión universitaria: D1.1, D1.2). La frecuencia de uso de móviles para búsquedas caracteriza el uso de TIC educativas (A5.1). Evidencia de: Resumen, Materiales y Métodos, Resultados, Conclusiones.</t>
  </si>
  <si>
    <t>La enseñanza de las competencias pragmáticas y los actos del habla en la lengua inglesa</t>
  </si>
  <si>
    <t>Yidis Yalineth Flores Dávila, Elvis Adilio Hernández Bernal</t>
  </si>
  <si>
    <t>Universidad de Panamá, Panamá; Universidad de Panamá, Panamá</t>
  </si>
  <si>
    <t>Societas. Revista de Ciencias Sociales y Humanísticas, 25(2), 2023, 27–47. DOI: 10.48204/societas.v25n2.4107</t>
  </si>
  <si>
    <t>C1.7: ¿Cuáles son las necesidades de formación docente según la percepción de actores involucrados y según resultados de evaluaciones de resultados? — “Se concluyó que los profesores no están de acuerdo en reconocer los elementos claves de la pragmática…” (Resumen). “los profesores deberían reconocer la importancia de los elementos claves de la pragmática y aplicarlos…” (Conclusiones y Recomendaciones).</t>
  </si>
  <si>
    <t>Estudio mixto, descriptivo y no experimental con encuesta y entrevistas a 52 profesores de la Escuela de Inglés (Materiales y Métodos). Los Resultados/Conclusiones muestran desconocimiento/indefinición respecto a competencias pragmáticas y actos de habla, y recomiendan incorporarlas en la enseñanza, lo que evidencia necesidades de formación docente (C1.7).</t>
  </si>
  <si>
    <t>Diseño de propuesta de capacitación para fortalecer competencias de docentes químicos, utilizando el agua como eje curricular</t>
  </si>
  <si>
    <t>Yira Araúz Santamaría de Monteza</t>
  </si>
  <si>
    <t>Universidad de Panamá / Instituto Centroamericano de Administración y Supervisión de la Educación</t>
  </si>
  <si>
    <t>Acción y Reflexión Educativa, Nº 49, enero–diciembre 2024, pp. 126–146. DOI: https://doi.org/10.48204/j.are.n49.a4599</t>
  </si>
  <si>
    <t>C1.4: ¿Cómo se puede mejorar la formación docente en competencias didácticas y disciplinares para la enseñanza de las ciencias naturales? — “El estudio tuvo como objetivo diseñar una propuesta de capacitación para docentes químicos panameños, utilizando el agua como eje estratégico.” (Resumen, p. 126) · C1.6: ¿Qué estrategias fortalecen la formación continua y el desarrollo profesional docente? — “A partir de los resultados, se diseñó un curso con un enfoque de aprendizaje por refuerzo e investigación contextualizada con actividades colaborativas.” (Metodología, p. 129)</t>
  </si>
  <si>
    <t>A3.1: ¿Cómo se promueve el pensamiento científico en la educación media y superior? — “Los participantes debieron diseñar una clase demostrativa sobre las propiedades del agua utilizando la estructura de pensamiento multinivel.” (Metodología, p. 134) · B4.2: ¿Qué estrategias permiten integrar los Objetivos de Desarrollo Sostenible (ODS) en los currículos educativos? — “El agua fue utilizada como eje curricular integrando los ODS y el aprendizaje con pensamiento multinivel.” (Introducción, p. 128) · E2.1: ¿Cómo se fomenta la educación ambiental y el compromiso con el desarrollo sostenible desde la práctica docente? — “Los docentes percibieron que el método de aprendizaje por refuerzo e investigación fortaleció sus competencias técnicas, ambientales y didácticas.” (Conclusiones, p. 144)</t>
  </si>
  <si>
    <t>Estudio mixto, con diseño de intervención formativa, aplicado a 13 docentes de química de educación media. Identifica debilidades en competencias técnicas, ambientales y didácticas mediante un pretest y desarrolla un curso piloto virtual con módulos teóricos y prácticos centrados en el agua como eje curricular. Se fomenta la educación para el desarrollo sostenible, el pensamiento científico multinivel y la integración de saberes ambientales y didácticos. Responde directamente a C1.4 y C1.6, e indirectamente a A3.1, B4.2 y E2.1. Evidencia en “Metodología”, “Resultados” y “Conclusiones”.</t>
  </si>
  <si>
    <t>Factores cognitivos que afectan al desarrollo de la destreza lectora en estudiantes de segundo año de inglés, educación superior, 2024</t>
  </si>
  <si>
    <t>Yuliana Vásquez-González, Isabela Rodríguez-González, Fátima Morán-Ojo, Rubén López-Fernández</t>
  </si>
  <si>
    <t>Universidad de Panamá, Centro Regional Universitario de Coclé, Facultad de Humanidades</t>
  </si>
  <si>
    <t>Revista Guacamaya, Vol. 9, N.º 1, octubre 2024–marzo 2025, pp. 81–91. DOI: https://doi.org/10.48204/j.guacamaya.v9n1.a5807</t>
  </si>
  <si>
    <t>A1.5: ¿Cómo se desarrollan las competencias comunicativas y lingüísticas en los distintos niveles educativos? — “El marco teórico destaca la importancia del vocabulario, la gramática, la fonología, la descodificación y la memoria en la comprensión lectora.” (Resumen, p. 81) · A4.2: ¿Qué factores influyen en el desarrollo del lenguaje y la comunicación en contextos escolares? — “Los resultados revelaron que el vocabulario aparece como el factor más influyente, con una mayoría significativa de acuerdo con su importancia.” (Resultados, p. 82)</t>
  </si>
  <si>
    <t>A2.4: ¿Cuáles son las prácticas actuales de diferenciación de los procesos de enseñanza-aprendizaje según las necesidades de cada estudiante? — “El estudio sugiere la aplicación de estrategias específicas dirigidas a mejorar las destrezas lectoras con el fin de reducir el impacto negativo de estos factores cognitivos.” (Resumen, p. 82) · C1.7: ¿Cuáles son las necesidades de formación docente según la evidencia empírica? — “Estos hallazgos podrían brindar herramientas para crear una ruta hacia la formación en funciones ejecutivas y habilidades de control emocional como factor protector para el estrés docente.” (Discusión, p. 64) · B2.4: ¿Qué estrategias pueden promover la salud física, mental y emocional en los entornos escolares? — “El estudio resalta la necesidad de estrategias para reducir el impacto negativo de los factores cognitivos y apoyar eficazmente el progreso académico de los estudiantes.” (Conclusión, p. 89)</t>
  </si>
  <si>
    <t>Estudio mixto observacional y transversal con una muestra de 27 estudiantes de segundo año de la carrera de inglés en el Centro Regional Universitario de Coclé (Universidad de Panamá). Analiza cómo los factores cognitivos —vocabulario, gramática, fonología, descodificación y memoria de trabajo— influyen en el desarrollo de la destreza lectora. Los resultados destacan el papel preponderante del vocabulario y la fonología, además de reconocer la influencia del entorno y factores no cognitivos. Responde directamente a A1.5 y A4.2, e indirectamente a A2.4, C1.7 y B2.4. Evidencia en “Resultados”, “Discusión” y “Conclusiones”.</t>
  </si>
  <si>
    <t>El Decet Configuracional Pedagógico</t>
  </si>
  <si>
    <t>Omar Antonio González Alzate, Gerardo Enrique Aguilar Rivero</t>
  </si>
  <si>
    <t>Universidad Metropolitana de Educación, Ciencia y Tecnología (UMECIT), Panamá; Universidad Contemporánea de las Américas (UNICLA), México</t>
  </si>
  <si>
    <t>Revista DIALOGUS, Número 13, junio–noviembre 2024, pp. 76–97. DOI: 10.37594/dialogus.v1i13.1398</t>
  </si>
  <si>
    <t>A3.3: ¿Qué modelos pedagógicos contribuyen al desarrollo del pensamiento crítico, lógico y creativo en los distintos niveles educativos? — “El Decet pedagógico permite la edificación y configuración de la acción pedagógica del docente para optimizar y mejorar el proceso de enseñanza y aprendizaje a partir del funcionamiento del cerebro.” (Resumen, p. 76) · A4.3: ¿Qué estrategias didácticas promueven aprendizajes significativos en contextos rurales o vulnerables? — “El pensamiento Montessori se basa en un ambiente preparado que desarrolla aspectos sociales, emocionales e intelectuales del niño, satisfaciendo sus necesidades de orden y seguridad.” (p. 79)</t>
  </si>
  <si>
    <t>C1.7: ¿Cuáles son las necesidades de formación docente según la evidencia empírica? — “El análisis muestra que la configuración emocional positiva de los docentes no es equilibrada ni estable, lo cual justifica la necesidad de formación emocional y neuroeducativa.” (Resultados, p. 89) · A2.4: ¿Cuáles son las prácticas actuales de diferenciación de los procesos de enseñanza-aprendizaje según las necesidades de cada estudiante? — “El modelo Montessori y los principios neuroeducativos permiten individualizar la enseñanza según los ritmos de aprendizaje y contextos.” (Introducción, p. 78) · E1.1: ¿Cómo promover una educación inclusiva y equitativa que considere las condiciones del entorno rural? — “El Decet contextual integra ambiente preparado y genética/ambiente, destacando la educación como contexto de privilegio para desarrollar potencialidades humanas.” (Conclusiones, p. 95)</t>
  </si>
  <si>
    <t>Estudio mixto con diseño exploratorio secuencial (dexplos), basado en tres fases (cualitativa, estructural y cuantitativa), con 35 docentes de Anserma (Caldas, Colombia). Propone el modelo Decet Pedagógico, que articula los principios de la neuroeducación (plasticidad neuronal, emoción, vínculo y ambiente) con el pensamiento Montessori (mente absorbente, periodos sensibles, rol docente y ambiente preparado). Se orienta a configurar cognitivamente, emocionalmente, relacionalmente y contextualmente la práctica docente. Responde directamente a A3.3 y A4.3, e indirectamente a C1.7, A2.4 y E1.1. Evidencia en “Resultados”, “El Decet pedagógico” y “Conclusiones”.</t>
  </si>
  <si>
    <t>Competencias laborales en estudiantes de Comunicación Social en el Centro Regional Universitario de Veraguas</t>
  </si>
  <si>
    <t>Mavis Beli González Tejedor, Pompilio Alexis Campos Portugal</t>
  </si>
  <si>
    <t>Universidad de Panamá / Centro Regional Universitario de Veraguas</t>
  </si>
  <si>
    <t>Synergía, Vol. 3(1), mayo–octubre 2024, pp. 191–210. DOI: https://doi.org/10.48204/synergia.v3n1.5085</t>
  </si>
  <si>
    <t>A2.2: ¿Cuál ha sido el proceso y resultado de la aplicación de innovaciones pedagógicas? — “El objetivo principal de este artículo fue evaluar las competencias laborales de los estudiantes y su percepción de la preparación para el mercado laboral.” (Resumen, p. 191) · C1.7: ¿Cuáles son las necesidades de formación docente según la percepción de actores involucrados…? — “La evaluación de las competencias laborales de los estudiantes es un proceso esencial para identificar las áreas específicas en las que la formación académica puede ser fortalecida.” (Introducción, p. 193)</t>
  </si>
  <si>
    <t>A5.1: ¿Cuál es la situación actual de la disponibilidad y uso de tecnologías educativas? — “En la era digital, los comunicadores deben poseer competencias digitales y tecnológicas… habilidades en redes sociales, análisis de datos y producción de contenido multimedia.” (Introducción, p. 196) · C2.1: ¿Cómo se distribuye la producción científica nacional por áreas del conocimiento y regiones? — “Los resultados subrayan la importancia de mejorar la percepción de las habilidades laborales de los estudiantes, fomentar la participación en actividades extracurriculares y brindar orientación de calidad.” (Resumen, p. 192)</t>
  </si>
  <si>
    <t>Estudio mixto aplicado en Panamá con 48 estudiantes de Comunicación Social del CRU de Veraguas. Evalúa las competencias laborales y digitales, la orientación docente y la preparación para el mercado laboral, destacando carencias en actividades extracurriculares y comprensión de tendencias actuales. Responde directamente A2.2 y C1.7, e indirectamente A5.1 y C2.1. Evidencia en “Resumen”, “Introducción” y “Resultados y Discusión”.</t>
  </si>
  <si>
    <t>Descubriendo el poder de la lectura: vínculo con el rendimiento académico de los estudiantes de 7° y 8° grado</t>
  </si>
  <si>
    <t>Lourdes Anays Jaén Herrera, Zoribell Anays Salcedo Murillo</t>
  </si>
  <si>
    <t>Synergía, Vol. 3(2), noviembre 2024–abril 2025, pp. 63–79. DOI: https://doi.org/10.48204/synergia.v4n2.6204</t>
  </si>
  <si>
    <t>A2.9: ¿Qué estrategias pedagógicas promueven la comprensión lectora y el pensamiento crítico en los estudiantes? — “Las estrategias de enseñanza deben estar adecuadas a los intereses de los alumnos, a la naturaleza de los contenidos y a los propósitos con los cuales se enfrente la lectura.” (Resultados, p. 77) · A2.8: ¿Qué acercamientos se usan para enseñar la lectoescritura en Panamá, sus resultados e impacto? — “Los resultados demuestran que la falta de comprensión lectora se encuentra relacionada con el bajo rendimiento escolar… es esencial desarrollar estrategias de enseñanza y fomentar hábitos de lectura tanto en la escuela como en el hogar.” (Resumen, p. 63–64)</t>
  </si>
  <si>
    <t>A1.2: ¿Cuáles son los principales factores que influyen en la salud y bienestar de los estudiantes panameños? — “La falta de apoyo familiar limita su capacidad para comprender y retener la información de los textos.” (Introducción, p. 66) · C1.7: ¿Cuáles son las necesidades de formación docente según la evidencia empírica? — “Las entrevistas con los docentes revelaron que… la falta de recursos limita su capacidad para implementar estrategias más innovadoras y personalizadas.” (Resultados, p. 76) · A3.1: ¿Cómo se promueven ambientes de aprendizaje que favorezcan la creatividad, la colaboración y el pensamiento crítico? — “La comprensión lectora fomenta el desarrollo del pensamiento crítico, la creatividad y la capacidad de resolver problemas.” (Introducción, p. 66–67)</t>
  </si>
  <si>
    <t>Estudio mixto aplicado en Panamá (Centro Educativo Básico General El Arado, Panamá Oeste) con estudiantes de 7.º y 8.º grado. Correlaciona comprensión lectora y rendimiento académico, mostrando la influencia de los hábitos y estrategias docentes. Responde directamente a A2.8 y A2.9, e indirectamente a A1.2, A3.1 y C1.7. Evidencia en “Resumen”, “Introducción” y “Resultados”.</t>
  </si>
  <si>
    <t>La importancia del rol de los estudiantes en el proceso de acreditación en la educación superior</t>
  </si>
  <si>
    <t>Erasmo José Gómez Montes, John Harrinson González Arroyo, William Manuel Jiménez Jiménez, Karen Patricia Quintero Aguado</t>
  </si>
  <si>
    <t>Semilla Científica, N.º 6, noviembre 2024 – abril 2025, pp. 526–540. DOI: https://doi.org/10.37594/sc.v1i6.1603</t>
  </si>
  <si>
    <t>D1.1: ¿Cuál es la situación actual de los procesos de gestión y finanzas en los diferentes niveles y secciones del sistema educativo (incluida la educación superior)? — “El objetivo principal de este artículo es exponer la importancia que tiene el estudiante en los procesos de acreditación educativa, describiendo las ventajas, desventajas y las posibles estrategias que se pueden involucrar para promover la participación de estos.” (Objetivos, p. 529) · C1.7: ¿Cuáles son las necesidades de formación docente según la evidencia empírica? — “Es importante que se tenga en cuenta la capacitación adecuada y oportuna de los docentes… para mejorar aspectos en los cuales ellos contribuyan a guiar a los estudiantes de manera apropiada para aunar esfuerzos y llegar al cumplimiento de la visión del plantel educativo.” (Resultados y discusión, p. 534)</t>
  </si>
  <si>
    <t>A3.1: ¿Cómo se promueven ambientes de aprendizaje que favorezcan la creatividad, la colaboración y el pensamiento crítico? — “Los estudiantes disfrutan de dar su opinión y les agrada que su palabra también sea tenida en cuenta, puesto que los administrativos y docentes no están cerrados a crear más espacios de participación.” (Resultados y discusión, p. 534) · C3.4: ¿Qué mecanismos de evaluación, seguimiento y mejora continua son aplicados en las instituciones educativas? — “El artículo concluye con recomendaciones para fortalecer el involucramiento estudiantil en los procesos de acreditación, con el fin de asegurar la calidad educativa y promover un ambiente de aprendizaje más dinámico y participativo.” (Resumen, p. 526)</t>
  </si>
  <si>
    <t>Estudio mixto aplicado con enfoque descriptivo y exploratorio en instituciones educativas de Panamá. Analiza la participación estudiantil en procesos de acreditación, destacando su papel en la mejora continua y la calidad institucional. Identifica la capacitación docente como elemento clave para orientar dicha participación y fortalecer la cultura institucional. Responde directamente a D1.1 y C1.7, e indirectamente a A3.1 y C3.4. Evidencia en “Resumen”, “Objetivos”, “Resultados y discusión” y “Conclusiones”.</t>
  </si>
  <si>
    <t>Impacto de las plataformas tecnológicas en el aprendizaje a distancia o virtual de estudiantes de los primeros años de la carrera de contabilidad y auditoría en FAECO año 2020 – 2021</t>
  </si>
  <si>
    <t>Oreida Arrocha, Roldan Adames, Verónica E. Tejedor V., Adriana I. Murillo</t>
  </si>
  <si>
    <t>Universidad de Panamá, Facultad de Administración de Empresas y Contabilidad</t>
  </si>
  <si>
    <t>Revista Saberes APUDEP, Vol. 8, N.º 1, enero–junio 2024, pp. 8–25. DOI: https://doi.org/10.48204/j.saberes.v8n1.a6777</t>
  </si>
  <si>
    <t>C2.4: ¿Cómo integrar las tecnologías emergentes en los procesos de enseñanza-aprendizaje para mejorar la calidad educativa? — “El objetivo general de la investigación fue evaluar las plataformas tecnológicas aplicadas en la modalidad a distancia o virtual en el aprendizaje de estudiantes de los primeros años de la carrera de Contabilidad y Auditoría.” (Resumen, p. 9) · A2.8: ¿Cómo fortalecer la formación de los docentes en el uso de tecnologías digitales para fomentar el aprendizaje activo? — “Este análisis resalta la importancia de la capacitación de los docentes en el manejo de plataformas tecnológicas para mejorar la educación virtual.” (Resultados, p. 23)</t>
  </si>
  <si>
    <t>A3.2: ¿Cómo promover el aprendizaje basado en la experiencia y la práctica en la educación superior? — “Las materias de la carrera de Contabilidad y Auditoría requieren que se practiquen los contenidos teóricos, ya que deben ser desarrollados con números.” (Conclusiones, p. 24) · C3.1: ¿Qué estrategias favorecen la motivación y el aprendizaje activo mediante el uso de TIC? — “El 50% de los estudiantes encuestados están de acuerdo y totalmente de acuerdo con que los conocimientos obtenidos a través de la modalidad virtual son suficientes para continuar con la carrera.” (Conclusiones, p. 24) · E2.2: ¿Qué prácticas innovadoras pueden documentarse y transferirse como modelos de innovación educativa? — “Las plataformas educativas virtuales han logrado el crecimiento y las competencias necesarias tanto en los profesores como en los alumnos, en todos los niveles educativos.” (Introducción, p. 13)</t>
  </si>
  <si>
    <t>Estudio mixto (cuantitativo y cualitativo descriptivo–transversal) aplicado a 148 estudiantes de la Licenciatura en Contabilidad y Auditoría (FAECO, Universidad de Panamá). Analiza el impacto de las plataformas tecnológicas (Google Classroom, Teams, Zoom) en la enseñanza durante la pandemia. Los resultados muestran percepciones mixtas sobre la eficacia del aprendizaje virtual, con alta valoración de Google Classroom y necesidad de mayor participación e interacción docente–estudiante. Subraya la urgencia de capacitar a docentes y adaptar metodologías prácticas al entorno digital. Responde directamente a C2.4 y A2.8, e indirectamente a A3.2, C3.1 y E2.2. Evidencia en “Resultados” y “Conclusiones”.</t>
  </si>
  <si>
    <t>El desplazamiento lingüístico del ngäbere en favor del español en historias de vida de los estudiantes ngäbe de la Escuela de Español de la Universidad de Panamá</t>
  </si>
  <si>
    <t>Revista Cátedra, n.º 21, agosto 2024 – julio 2025, pp. 164–186. DOI: https://doi.org/10.48204/j.catedra.n21.a5559</t>
  </si>
  <si>
    <t>A1.2: ¿Cómo influyen los contextos socioculturales en el desarrollo de las competencias lingüísticas en los estudiantes? — “La metodología parte de una entrevista semiestructurada... que dio cuenta de cómo han sido manejadas las dos lenguas en su vida familiar, comunidad, escuela y trabajo.” (Resumen, p. 164) · E1.1: ¿Cómo promover una educación inclusiva y equitativa que considere las condiciones del entorno social y cultural? — “Las disposiciones mencionadas necesitan tiempo para que se vean reflejadas en las vidas de estos pobladores [indígenas].” (Legislación comarcal, p. 168)</t>
  </si>
  <si>
    <t>A3.2: ¿Qué estrategias pedagógicas promueven la preservación y revitalización de las lenguas originarias en los distintos niveles educativos? — “Es urgente que los gobiernos e instituciones creen programas de revitalización lingüística no solo en las comarcas, sino en las ciudades.” (Conclusiones, p. 183) · B1.5: ¿Cómo las desigualdades sociales, económicas o de género afectan el acceso y aprovechamiento educativo? — “El desplazamiento lingüístico… es un fenómeno progresivo provocado por la movilidad interna hacia las principales ciudades y sus periferias.” (Conclusiones, p. 183) · E3.2: ¿Qué acciones fortalecen el respeto a la diversidad cultural y lingüística en la educación superior? — “Esta problemática supone desafíos importantes para la Universidad de Panamá... carece de programas que promuevan la revitalización lingüística.” (Conclusiones, p. 184)</t>
  </si>
  <si>
    <t>Estudio mixto (cualitativo–cuantitativo) con diseño de historias de vida, aplicado a 6 estudiantes bilingües ngäbere-español de la Escuela de Español de la Universidad de Panamá. Analiza el proceso de sustitución lingüística del ngäbere por el español a través de tres etapas vitales (infancia, adolescencia y adultez), identificando causas estructurales como la migración, las desigualdades educativas y la hegemonía lingüística. Propone la creación de programas de revitalización lingüística y una política universitaria de apoyo a la interculturalidad. Responde directamente a A1.2 y E1.1, e indirectamente a A3.2, B1.5 y E3.2. Evidencia en “Metodología”, “Resultados”, “Triangulación” y “Conclusiones”.</t>
  </si>
  <si>
    <t>LinkedIn como herramienta de proyección profesional en estudiantes de Licenciatura en Educación Primaria</t>
  </si>
  <si>
    <t>Andreina Hiyalay Rodríguez Stupiñan, Rosina Paola Lucente Briceño</t>
  </si>
  <si>
    <t>Universidad Internacional de Ciencia y Tecnología (UNICYT), Panamá</t>
  </si>
  <si>
    <t>CIE Academic Journal, Vol. 4(1), enero–junio 2025, pp. 39–45. DOI: https://doi.org/10.47300/2953-3015-v4i1-06</t>
  </si>
  <si>
    <t>A3.2: ¿Cómo incorporar innovaciones tecnológicas y metodológicas que respondan a las demandas del siglo XXI? — “El objetivo fue analizar el uso de LinkedIn como herramienta para la construcción de un portafolio de publicaciones y un perfil personal que permita la proyección profesional de los estudiantes de la Licenciatura en Educación Primaria.” (Resumen, p. 39) · C2.4: ¿Cómo integrar las tecnologías emergentes en los procesos de enseñanza-aprendizaje para mejorar la calidad educativa? — “La investigación se estructuró en fases que permitieron valorar la comprensión integral de la efectividad de LinkedIn en este contexto.” (Metodología, p. 41)</t>
  </si>
  <si>
    <t>C3.1: ¿Qué estrategias favorecen el desarrollo de habilidades digitales y profesionales en la formación docente? — “Los resultados muestran poco conocimiento y uso de la red, pero luego de la intervención se evidencia un manejo más efectivo de la herramienta y un impacto positivo en la construcción de redes y oportunidades laborales.” (Resultados, p. 44) · B2.2: ¿Qué competencias digitales requieren los futuros docentes para su inserción profesional en entornos tecnológicos? — “La totalidad de los estudiantes considera que tener un perfil en LinkedIn puede ayudar en su proyección profesional.” (Resultados, p. 43) · E2.2: ¿Qué prácticas innovadoras pueden documentarse y replicarse como modelos de formación profesional? — “Este estudio busca la replicabilidad en contextos similares, por ser LinkedIn una herramienta eficaz para el reconocimiento profesional y la empleabilidad.” (Resumen, p. 39)</t>
  </si>
  <si>
    <t>Estudio mixto (cualitativo–cuantitativo) aplicado a 6 estudiantes del curso Investigación Evaluativa (bimestre 5-2024) en la UNICYT. Evalúa el uso de LinkedIn como portafolio digital y herramienta de proyección profesional. Los resultados reflejan bajo conocimiento inicial, pero mejoras significativas tras la formación, especialmente en construcción de red profesional, publicación de contenido y empleabilidad. Propone replicar la estrategia en otras carreras docentes. Responde directamente a A3.2 y C2.4, e indirectamente a C3.1, B2.2 y E2.2. Evidencia en “Metodología”, “Resultados” y “Conclusiones”.</t>
  </si>
  <si>
    <t>Niveles de incrustación de estructuras subordinadas en textos escritos por universitarios de primer ingreso de la Universidad de Panamá</t>
  </si>
  <si>
    <t>Maritza Almendas Bravo</t>
  </si>
  <si>
    <t>Universidad de Panamá, Facultad de Humanidades</t>
  </si>
  <si>
    <t>Revista Saberes APUDEP, Vol. 8, N.º 1, enero–junio 2024, pp. 143–159. DOI: https://doi.org/10.48204/j.saberes.v8n1.a6791</t>
  </si>
  <si>
    <t>A1.4: ¿Cómo mejorar las competencias de lectura y escritura académica en la educación superior? — “El bajo rendimiento que los universitarios de primer ingreso demuestran en las pruebas de admisión refleja numerosos problemas de diferente índole: pobreza léxica, dificultades en la aplicación de las normas ortográficas y también en el uso de las construcciones oracionales.” (Introducción, p.144) · A3.1: ¿Cómo desarrollar metodologías activas que promuevan el aprendizaje significativo en diversos entornos educativos? — “El estudio pretende recabar información sobre los niveles de incrustación de subordinadas que logren producir los estudiantes… con la intención de proponer acciones didácticas que favorezcan el desarrollo de la sintaxis en escolares del nivel medio y universitario.” (Resumen, p.143)</t>
  </si>
  <si>
    <t>C1.1: ¿Qué factores institucionales promueven entornos de aprendizaje inclusivos y equitativos? — “Los resultados revelan una alta incidencia de incrustaciones en los niveles más bajos (0, 1), lo cual representa el manejo de una sintaxis reducida con un menor grado de complejidad.” (Resultados, p.156) · E2.2: ¿Qué prácticas innovadoras pueden documentarse y transferirse como modelos de innovación educativa? — “Se hace necesario el desarrollo de habilidades de procesamiento sintáctico en la producción escrita de los estudiantes de la Universidad de Panamá.” (Conclusiones, p.159)</t>
  </si>
  <si>
    <t>Estudio lingüístico–aplicado descriptivo que analiza 15 textos escritos por estudiantes de primer ingreso de tres facultades (Humanidades, Enfermería y Economía) de la Universidad de Panamá, tomando como base el corpus UPENHUEC-2016. Evalúa la complejidad sintáctica mediante el índice de incrustación de subordinadas (II/UT). Los resultados muestran predominio de estructuras simples y bajo nivel de complejidad en las construcciones sintácticas. Se propone fortalecer la didáctica de la escritura universitaria y desarrollar estrategias para mejorar la madurez sintáctica y el pensamiento lógico-lingüístico. Responde directamente a A1.4 y A3.1, e indirectamente a C1.1 y E2.2. Evidencia en “Resultados”, “Discusión” y “Conclusión”.</t>
  </si>
  <si>
    <t>Nivel de inteligencia emocional, por género y edad de estudiantes de la Facultad de Ciencias de la Educación, Centro Regional Universitario de Coclé</t>
  </si>
  <si>
    <t>Celinda Martínez, Eduard Villarreal</t>
  </si>
  <si>
    <t>Universidad de Panamá, Facultad de Ciencias de la Educación / Facultad de Ciencias Naturales, Exactas y Tecnología</t>
  </si>
  <si>
    <t>Revista Guacamaya, Vol. 9, N.º 1, octubre 2024–marzo 2025, pp. 69–80. DOI: https://doi.org/10.48204/j.guacamaya.v9n1.a5805</t>
  </si>
  <si>
    <t>B2.4: ¿Qué estrategias pueden promover la salud física, mental y emocional en los entornos escolares? — “Esta investigación tiene como objetivo conocer el nivel de inteligencia emocional en estudiantes de la Facultad de Ciencias de la Educación, CRU Coclé, a través de datos obtenidos para evaluar 5 aspectos de la inteligencia emocional.” (Resumen, p. 69) · B4.2: ¿Qué factores contribuyen al bienestar docente y a la prevención del burnout? — “Garantizar condiciones laborales adecuadas podría no solo mejorar el trabajo y calidad de vida de los docentes, sino también la de sus alumnos.” (Introducción, p. 71)</t>
  </si>
  <si>
    <t>C1.7: ¿Cuáles son las necesidades de formación docente según la evidencia empírica? — “Es importante como profesionales de la educación y futuros docentes conocer los aspectos de la inteligencia emocional para fomentar estas prácticas entre los estudiantes.” (Introducción, p. 71) · B3.3: ¿Qué condiciones institucionales y organizativas favorecen la salud mental y emocional del personal educativo? — “Los resultados sugieren la implementación de programas de desarrollo emocional en el entorno académico.” (Conclusiones, p. 77) · D2.1: ¿Qué políticas y estrategias se implementan para el aseguramiento de la calidad en la educación superior? — “La integración de actividades de inteligencia emocional en el currículo universitario podría contribuir a un mejor bienestar emocional y desempeño académico.” (Recomendaciones, p. 77)</t>
  </si>
  <si>
    <t>Estudio exploratorio, descriptivo y transversal aplicado a 92 estudiantes de la Facultad de Ciencias de la Educación del Centro Regional Universitario de Coclé (Universidad de Panamá). Evalúa diferencias en el nivel de inteligencia emocional por género y edad mediante una encuesta de 18 ítems sobre conciencia emocional, autorregulación, motivación, empatía y habilidades sociales. Los resultados muestran mayor autorregulación en varones y dificultad en reconocimiento emocional en mujeres. Propone incorporar programas de desarrollo emocional y asesoramiento psicológico en las universidades. Responde directamente a B2.4 y B4.2, e indirectamente a C1.7, B3.3 y D2.1. Evidencia en “Resultados”, “Conclusiones” y “Recomendaciones”.</t>
  </si>
  <si>
    <t>EL EMBARAZO PRECOZ EN ADOLESCENTES PANAMEÑAS Y LA FALTA DE FORMACIÓN ADECUADA SOBRE EL SEXO Y LA SEXUALIDAD HUMANA</t>
  </si>
  <si>
    <t>José Araúz-Rovira</t>
  </si>
  <si>
    <t>Universidad de Panamá / Departamento de Investigación</t>
  </si>
  <si>
    <t>Revista Saberes APUDEP, 6(1), enero–junio 2023, 155–170.</t>
  </si>
  <si>
    <t>D1.1: ¿Cuál es la situación actual de los procesos de gestión y finanzas (cuáles son, normas, factores de riesgo, dificultades, fidelidad de la aplicación de las normas, recursos, percepción de los actores interesados, resultados, impacto, etc.) en los diferentes niveles y secciones del sistema educativo (educación inicial, educación básica general y media, educación superior, a nivel regional y central, etc.)? — “La formación que reciben los adolescentes… en las escuelas es deficiente y, por lo general, es nula ya que no existe una programación sistematizada ni regulada encaminada a la formación… sobre la sexualidad humana y la salud reproductiva.” (Conclusiones, p. 169). C1.7: ¿Cuáles son las necesidades de formación docente según la percepción de actores involucrados y según resultados de evaluaciones de resultados? — “La falta de conocimientos específicos claros y planificados sobre la salud sexual y reproductiva… ha permitido que el embarazo precoz se convierta en un problema…” (Conclusiones, p. 169).</t>
  </si>
  <si>
    <t>D1.2: ¿Cuáles son los modelos de gestión de la educación superior relevantes a nuestro contexto que puedan informar la mejora continua de nuestro sistema? — “con la intención de recomendar programas formativos y campañas de orientación sobre la sexualidad humana.” (Material y método/Encuesta, p. 164–165).</t>
  </si>
  <si>
    <t>Estudio exploratorio–descriptivo aplicado en Panamá con encuesta a estudiantes de premedia (Método). Conclusiones diagnostican ausencia de programación sistemática en escuelas (D1.1) y falta de conocimientos que demanda formación de actores educativos (C1.7). En Método se explicita el propósito de recomendar programas/campañas como lineamientos de gestión (D1.2).</t>
  </si>
  <si>
    <t>Uso de objetos virtuales de aprendizaje y la atención a ritmos y estilos de aprendizaje</t>
  </si>
  <si>
    <t>Kira Pizarro Hill, Alicia Quintero, Aníbal Abel Secaida Vega, Yorlenis Blake Grenald</t>
  </si>
  <si>
    <t>Universidad de Panamá / Centro Regional Universitario de Bocas del Toro / Facultad de Ciencias de la Educación, Universidad de Panamá / Centro Regional Universitario de San Miguelito / Facultad de Ciencias de la Educación, Universidad de Panamá / Sede Panamá / Facultad de Ciencias de la Educación, Universidad de Panamá / Centro Regional Universitario de Bocas del Toro / Facultad de Humanidades</t>
  </si>
  <si>
    <t>Revista de Estudios Ambientales (REA), Vol. 3, N.º 1, mayo–octubre 2024, pp. 192–206. DOI: https://doi.org/10.48204/rea.v3n1.5113</t>
  </si>
  <si>
    <t>A2.4: ¿Cuáles son las prácticas actuales de diferenciación de los procesos de enseñanza-aprendizaje según las necesidades de cada estudiante? — “Los profesores dan por sentado que emplean metodologías colaborativas basadas en proyectos participativos, propias para brindar la oportunidad a los estudiantes con ritmos y estilos diversos de aprendizaje la adquisición de más y nuevos aprendizajes.” (Resultados, p. 199) · A5.1: ¿Cuál es la situación actual de la disponibilidad y uso de tecnologías educativas? — “Los profesores emplean plataformas como Moodle y Classroom, incrustan videos, audios, infografías, blogs y utilizan WhatsApp como medio de interacción.” (Resultados, p. 199)</t>
  </si>
  <si>
    <t>C1.7: ¿Cuáles son las necesidades de formación docente según la evidencia empírica? — “El 87.5 % de los profesores encuestados asegura tener de 1 a 3 años de haberse actualizado en herramientas digitales, mientras que el 12.5 % tiene más de 7 años sin actualizarse.” (Resultados, p. 200) · B2.1: ¿Qué estrategias de inclusión educativa son más efectivas para atender la diversidad en el aula? — “Se ha identificado como necesidad de los estudiantes y responsabilidad docente la actualización, para lograr la atención a ritmos y estilos de aprendizaje en la Facultad de Ciencias de la Educación.” (Discusión, p. 202) · C2.1: ¿Qué mecanismos de acompañamiento profesional docente contribuyen al fortalecimiento de la calidad educativa? — “Queda claro que urge la caracterización de la labor docente para la atención de ritmos y estilos diversos de aprendizaje.” (Conclusiones, p. 204)</t>
  </si>
  <si>
    <t>Estudio explicativo con enfoque cuantitativo aplicado a 46 docentes de la Facultad de Ciencias de la Educación del Centro Regional Universitario de Bocas del Toro (Universidad de Panamá). Evalúa el uso de Objetos Virtuales de Aprendizaje (OVA) para promover la atención a ritmos y estilos de aprendizaje, identificando debilidades en la actualización docente y en la precisión del diseño de los OVA. Propone los OVA como herramienta inclusiva e innovadora para atender la diversidad y fortalecer la formación digital del profesorado. Responde directamente a A2.4 y A5.1, e indirectamente a C1.7, B2.1 y C2.1. Evidencia en “Resultados”, “Discusión” y “Conclusiones”.</t>
  </si>
  <si>
    <t>Monitoreo, seguimiento y evaluación al desempeño y resultados de los gabinetes psicopedagógicos en el contexto educativo panameño</t>
  </si>
  <si>
    <t>Alicia Quintero Montenegro</t>
  </si>
  <si>
    <t>Revista Saberes APUDEP, 5(1), 2022, 300–317</t>
  </si>
  <si>
    <t>D1.1: ¿Cuál es la situación actual de los procesos de gestión y finanzas (cuáles son, normas, factores de riesgo, dificultades, fidelidad de la aplicación de las normas, recursos, percepción de los actores interesados, resultados, impacto, etc.) en los diferentes niveles y secciones del sistema educativo (educación inicial, educación básica general y media, educación superior, a nivel regional y central, etc.)? — “el personal… está conformado por Psicólogos, Trabajadores Sociales, Especialistas en Dificultades del Aprendizaje… pero no cuentan con ningún especialista en Psicopedagogía” (Resultados, p. 309–310); “falta de personal, falta de recursos, falta de interés de los padres, jornadas de capacitación cortas y falta de presupuesto.” (Resultados, p. 310–311).</t>
  </si>
  <si>
    <t>A2.14: ¿Cómo se trabaja el manejo socioemocional en las aulas panameñas? ¿Se trabaja como herramienta transversal? — “Participación en orientaciones… Apoyo emocional… Manejo de conflictos…” (Resultados, p. 309–311). C1.7: ¿Cuáles son las necesidades de formación docente según la percepción de actores involucrados y según resultados de evaluaciones de resultados? — “jornada de capacitación cortas…” (Resultados, p. 310–311); “Establecer programas específicos para docentes, directivos y personal administrativo…” (Recomendaciones, p. 312–313).</t>
  </si>
  <si>
    <t>Estudio evaluativo aplicado en Panamá con muestra amplia de actores (n=920). En “Resultados” se diagnostican carencias estructurales y operativas de los gabinetes (recursos, personal, seguimiento, registros), lo que responde directamente a D1.1. Se reportan acciones de apoyo emocional y manejo de conflictos (A2.14) y se identifican necesidades de capacitación/ programas para docentes (C1.7). Evidencia tomada de Resultados, Conclusiones y Recomendaciones.</t>
  </si>
  <si>
    <t>Características lingüísticas de estudiantes indígenas becados de la Universidad Especializada de las Américas, Ciudad de Panamá</t>
  </si>
  <si>
    <t>Dalys Tamayo, Cynthia de Small, Deici Guainora, Jorge Madrid</t>
  </si>
  <si>
    <t>Universidad Especializada de las Américas (UDELAS), Panamá</t>
  </si>
  <si>
    <t>Revista REDES, 14, 2021, 8–24</t>
  </si>
  <si>
    <t>B4.1: ¿Qué aspectos de los conocimientos, perspectivas y prácticas de las culturas originarias panameñas son particularmente relevantes para la educación y la crianza? — “¿Cómo aprendiste tu lengua materna?… un 64% indicó que la escucha es la habilidad predominante para el aprendizaje de la lengua originaria.” (Discusión, p. 21).</t>
  </si>
  <si>
    <t>B4.3: ¿Cómo ha sido la implementación del currículo EBI en nuestro país? ¿Cuál es la situación actual de la educación EBI y su garantía? ¿Cuáles son las percepciones de actores relevantes? ¿Cómo se compara la EBI en Panamá con buenas prácticas internacionales? — “Es conocido que… las clases se llevan a cabo en la lengua dominante, español, lo cual es una barrera lingüística… [que] impide muchas veces la comprensión total…” (Resultados/Discusión, p. 20–21).</t>
  </si>
  <si>
    <t>Estudio etnolingüístico aplicado en Panamá (UDELAS) con 50 estudiantes indígenas becados. “Resultados/Discusión” documentan prácticas de transmisión oral (escucha) y uso de lengua materna (B4.1) y describen barreras por dominio del español en la educación superior, lo que aporta evidencia sobre condiciones para la EBI y la necesidad de programas de integración cultural (B4.3). Secciones usadas: Resultados, Discusión.</t>
  </si>
  <si>
    <t>La ética en el contexto de la educación superior en Panamá</t>
  </si>
  <si>
    <t>Oscar Calderón</t>
  </si>
  <si>
    <t>Revista de Investigación Educativa (ISSN L 2710-7485 / impreso 2410-8928), Vol. 3, N.º 1, enero–julio 2025, pp. 26–37</t>
  </si>
  <si>
    <t>A2.7: ¿Qué valores éticos deben guiar la formación docente y el ejercicio profesional en la educación superior? — “El desempeño docente en educación superior involucra más allá de la transmisión de conocimientos, sino un compromiso activo con la formación integral de los estudiantes y con el desarrollo de una sociedad más equitativa.” (Resumen, p. 26). · E3.2: ¿Cómo fortalecer la responsabilidad social universitaria como compromiso ético con la sociedad? — “La responsabilidad social en un contexto personal e institucional significa un compromiso para identificar y comprender los efectos de las acciones humanas… y construir una sociedad más justa y fraterna.” (p. 30).</t>
  </si>
  <si>
    <t>A1.4: ¿Cómo puede la educación superior contribuir al desarrollo de una ciudadanía activa y responsable? — “Solo así será posible asegurar una educación superior de calidad que forme a los estudiantes… para una ciudadanía activa y responsable.” (Resumen, p. 26). · B1.4: ¿Qué desafíos éticos y profesionales enfrentan los docentes universitarios en la era digital? — “El docente debe adaptarse a las nuevas demandas del contexto educativo y social… incorporando tecnologías educativas y creando ambientes de aprendizaje que fomenten la creatividad y la innovación.” (p. 33). · C3.4: ¿Cómo integrar la ética y la reflexión crítica como componentes del perfil docente universitario? — “La reflexión continua sobre la práctica docente es una herramienta clave para lograr el cambio… y garantizar una pedagogía inclusiva que valore la diversidad.” (p. 34).</t>
  </si>
  <si>
    <t>Estudio ensayístico–analítico que reflexiona sobre el papel ético y social del docente universitario panameño como agente de cambio. Destaca la importancia de la responsabilidad social universitaria, la reflexión crítica, la actualización pedagógica y la formación integral del estudiante. Articula la ética con las funciones sustantivas de docencia, investigación y extensión, enfatizando la transformación social desde la universidad. Responde directamente a A2.7 y E3.2, e indirectamente a A1.4, B1.4 y C3.4. Evidencia en “Responsabilidad social universitaria”, “Docente agente de cambio” y “Conclusiones”.</t>
  </si>
  <si>
    <t>Las competencias en el egresado universitario frente al desempleo en Panamá</t>
  </si>
  <si>
    <t>Selideth Quintero, Melitón Reyes, Ronaldo Sánchez</t>
  </si>
  <si>
    <t>Facultad de Ciencias de la Salud / Licenciatura en Seguridad y Salud Ocupacional / Asignatura: Economía del trabajo (Panamá)</t>
  </si>
  <si>
    <t>Semilla Científica, Año 4, Núm. 4, 2023, 206–220. DOI: 10.37594/sc.v1i4.1269</t>
  </si>
  <si>
    <t>D1.1: ¿Cuál es la situación actual de los procesos de gestión y finanzas (cuáles son, normas, factores de riesgo, dificultades, fidelidad de la aplicación de las normas, recursos, percepción de los actores interesados, resultados, impacto, etc.) en los diferentes niveles y secciones del sistema educativo (educación inicial, educación básica general y media, educación superior, a nivel regional y central, etc.)? — “la educación impartida actualmente [no] satisface las expectativas de las empresas… 50% está de acuerdo.” (Resultados). “la falta de experiencia laboral es percibida como el principal obstáculo… 41.7%…” (Resultados).</t>
  </si>
  <si>
    <t>Estudio en Panamá con encuesta a 12 egresados (Metodología) que caracteriza obstáculos de inserción y percepción de desajuste educación–mercado (Resultados). La evidencia aporta diagnóstico sobre resultados/impacto de la educación superior y barreras que exigen ajustes de gestión académica (D1.1). Conclusiones sintetizan brecha entre habilidades formadas y demandadas.</t>
  </si>
  <si>
    <t>Las dificultades en el proceso virtual de enseñanza-aprendizaje en las distintas facultades de la Universidad de Panamá (2021)</t>
  </si>
  <si>
    <t>Judith Águila Santos, Mari Carmen González Águila, Gilberto González</t>
  </si>
  <si>
    <t>Universidad de Panamá, Facultad de Ciencias de la Educación, Panamá; Universidad de Panamá, Facultad de Ingeniería, Panamá; Universidad de Panamá, Centro Regional de Colón, Facultad de Derecho y Ciencias Políticas, Panamá</t>
  </si>
  <si>
    <t>Societas. Revista de Ciencias Sociales y Humanísticas, 24(1), 2022, 298–311</t>
  </si>
  <si>
    <t>A5.1: ¿Cuál es la situación actual de la disponibilidad y uso de tecnologías educativas? — “El 91.8% recibe sus clases por Google Classroom, el 84.9% utiliza Zoom, el 80.0% Google Meet… 56.2% UP Virtual (Moodle).” (Resultados). A5.2: ¿Cuál es la percepción sobre el uso de tecnologías educativas? — “El 74%… no sabían cómo trabajar con las herramientas… y debieron investigarlo por su cuenta; 26%… sus profesores les habían explicado.” (Resultados). A2.9: ¿Cuáles son los factores que motivan al estudiantado a ir a la escuela y querer aprender? — “El 71.2%… algunas veces se sienten motivados y otras veces muy cansados; 13.7% no se siente motivado; 15.1% sí se siente motivado.” (Resultados).</t>
  </si>
  <si>
    <t>A5.6: ¿Cuáles son las limitaciones o barreras que perciben y tienen quienes ejercen la docencia para usar las tecnologías en las escuelas? — “El 93.2%… se han sentido abrumado por la cantidad de contenido… en las clases virtuales.” (Resultados). C1.7: ¿Cuáles son las necesidades de formación docente según la percepción de actores involucrados y según resultados de evaluaciones de resultados? — “Es necesario… implementar algún tipo de guía al inicio del curso sobre cómo utilizar la herramienta educativa escogida por el Profesor.” (Resultados/Recomendaciones). A5.5: ¿Cuál es la relación entre la disponibilidad de TICs, su uso, y las competencias de quienes ejercen la docencia y del estudiantado en las escuelas? — “El 74%… no sabían cómo trabajar con las herramientas…; el 69.9% describe su experiencia… como regular.” (Resultados).</t>
  </si>
  <si>
    <t>Estudio empírico en Panamá (UP) que caracteriza uso de plataformas, competencias percibidas y condiciones de aprendizaje en virtualidad. Evidencia cuantitativa en “Resultados” permite mapear disponibilidad/uso (A5.1), percepción/competencia y apoyo (A5.2, C1.7), motivación (A2.9) y barreras (A5.6); además, la combinación de uso y desempeño percibido sustenta relación uso–competencias (A5.5). Secciones: Resultados y Recomendaciones.</t>
  </si>
  <si>
    <t>Principios andragógicos utilizado por el facilitador en ambientes de aprendizaje de la Universidad Interamericana de Educación a Distancia de Panamá</t>
  </si>
  <si>
    <t>Elvis Adilio Hernández Bernal, Luis Ernesto Rivera Lara</t>
  </si>
  <si>
    <t>Universidad de Panamá, Facultad de Ciencias de la Educación, Panamá; Universidad Interamericana de Educación a Distancia de Panamá, Panamá</t>
  </si>
  <si>
    <t>Societas. Revista de Ciencias Sociales y Humanísticas, 24(1), 2022, 46–57</t>
  </si>
  <si>
    <t>C1.7: ¿Cuáles son las necesidades de formación docente según la percepción de actores involucrados y según resultados de evaluaciones de resultados? — “los participantes exteriorizan, que un 40% y el 43% nunca y casi nunca [el facilitador] le da importancia a la capacidad del participante de autodirigirse…” (Resultados, p. 54). C1.7: ¿Cuáles son las necesidades de formación docente según la percepción de actores involucrados y según resultados de evaluaciones de resultados? — “se propicia en el facilitador… comprender al participante… requiere de estrategias con cierta elasticidad que le permita gestionar su aprendizaje” (Conclusiones, p. 56).</t>
  </si>
  <si>
    <t>Estudio empírico en Panamá (UNIEDPA) que mide, con cuestionario validado (α=0.79), la presencia de participación, flexibilidad y horizontalidad en la práctica docente universitaria. Los resultados muestran déficits consistentes y las conclusiones plantean ajustes estratégicos, lo que evidencia necesidades de formación docente (C1.7). Secciones usadas: Resultados, Conclusiones.</t>
  </si>
  <si>
    <t>Dimensiones de las técnicas de aprendizaje y la motivación para la enseñanza del idioma inglés en el Centro Regional Universitario de San Miguelito</t>
  </si>
  <si>
    <t>Florencia Alicia Gooding de Palacios</t>
  </si>
  <si>
    <t>Universidad de Panamá, Centro Regional Universitario de San Miguelito, Facultad de Humanidades, Panamá</t>
  </si>
  <si>
    <t>Societas. Revista de Ciencias Sociales y Humanísticas, 24(1), 2022, 1–29</t>
  </si>
  <si>
    <t>A2.12: ¿Cómo son las clases en las escuelas panameñas y qué tipo de habilidades promueven? — “Las técnicas convencionales reconocidas por los sujetos de investigación son: lectura comprensiva, lectura en voz alta, ejercicios escritos y orales…” (Conclusiones, p. 27). A2.9: ¿Cuáles son los factores que motivan al estudiantado a ir a la escuela y querer aprender? — “Deseo de aprender el idioma inglés para ser más competitivo, viajar al extranjero, fortalecer las cuatro habilidades del idioma inglés (escuchar, hablar, leer y escribir).” (Resultados, Tabla 7, p. 18).</t>
  </si>
  <si>
    <t>A2.2: ¿Cuál ha sido el proceso y resultado de la aplicación de innovaciones pedagógicas? — “En la variable latente técnica innovadora, [se] agrupa[n]… expresión verbal, uso de la web, traducción y conversación en el idioma inglés.” (Resultados, p. 17).</t>
  </si>
  <si>
    <t>Estudio empírico en Panamá (CRUSAM) con encuesta (n=379) y entrevistas; reporta técnicas de aula y motivaciones del estudiantado. Las Conclusiones describen prácticas de clase (A2.12) y los Resultados detallan factores motivacionales (A2.9). La identificación de una “técnica innovadora” basada en web, traducción y conversación aporta evidencia de innovación pedagógica (A2.2). Secciones usadas: Resultados, Conclusiones.</t>
  </si>
  <si>
    <t>El gasto público en salud y educación y su influencia en el crecimiento económico en Panamá, 1996–2019</t>
  </si>
  <si>
    <t>Rufino Vega Moreno</t>
  </si>
  <si>
    <t>Universidad de Panamá / Centro Regional Universitario de Azuero / Facultad de Economía</t>
  </si>
  <si>
    <t>Visión Antataura, 7(1), junio–noviembre 2023, 92–111. DOI: 10.48204/j.vian.v7n1.a3928</t>
  </si>
  <si>
    <t>D1.1: ¿Cuál es la situación actual de los procesos de gestión y finanzas (cuáles son, normas, factores de riesgo, dificultades, fidelidad de la aplicación de las normas, recursos, percepción de los actores interesados, resultados, impacto, etc.) en los diferentes niveles y secciones del sistema educativo (educación inicial, educación básica general y media, educación superior, a nivel regional y central, etc.)? — “Los resultados explican que existe una influencia significativa del gasto de gobierno en salud en el crecimiento de la economía mas, no en el gasto en educación…” (Resumen). “los presupuestos en educación no son administrados adecuadamente… gran parte… se destinan a pagos de planillas… además de la excesiva burocracia…” (Conclusiones).</t>
  </si>
  <si>
    <t>Estudio econométrico longitudinal (1996–2019) con datos de INEC/MEF que caracteriza la relación entre gasto público (salud/educación) y PIB. El Resumen/Resultados muestran ausencia de efecto del gasto educativo y el apartado de Conclusiones atribuye esto a problemas de administración y burocracia, aportando diagnóstico de gestión y finanzas del sistema educativo (D1.1).</t>
  </si>
  <si>
    <t>Desafíos y oportunidades en el desarrollo de perfiles de egreso para la formación inicial de docentes de informática en Panamá</t>
  </si>
  <si>
    <t>Nadia De León Sautú, Delfina D’Alfonso, Kathia Pittí Patiño, Arquímedes Vargas</t>
  </si>
  <si>
    <t>Centro de Investigación Educativa AIP (CIEDU AIP), Secretaría Nacional de Ciencia, Tecnología e Innovación (SENACYT), Universidad del Istmo</t>
  </si>
  <si>
    <t>Gestión, Ciencia y Academia, Vol. 1, No. 1, enero–junio 2025, pp. 9–30</t>
  </si>
  <si>
    <t>A2.8: ¿Cómo fortalecer la formación inicial de docentes en áreas STEM y digitales para responder a las demandas del siglo XXI? — “Se encontró que la mayoría de los docentes de informática se forman en carreras tecnológicas con escasa o ninguna preparación en pedagogía… destacando la importancia de un equilibrio entre la especialización técnica y la formación didáctica.” (Resumen, p.10) · C1.3: ¿Qué estándares internacionales pueden orientar la actualización curricular de la formación docente en tecnología educativa? — “Se analizaron los perfiles de egreso… utilizando como marco de comparación los estándares de la Sociedad Internacional de Tecnología en Educación (ISTE).” (Metodología, p.17)</t>
  </si>
  <si>
    <t>B1.7: ¿Qué limitaciones existen en la formación pedagógica de los docentes panameños para integrar el pensamiento computacional? — “Una amplia proporción de los docentes tienen niveles bajos de habilidades cognitivas… lo que limita su efectividad para aplicar metodologías efectivas.” (Discusión, p.24) · C2.4: ¿Cómo integrar las tecnologías emergentes y el pensamiento computacional en los procesos formativos docentes? — “Es fundamental formar a los docentes en conocimiento pedagógico tecnológico… para enseñar mejor sus asignaturas de especialidad.” (Introducción, p.12) · E2.1: ¿Qué buenas prácticas internacionales pueden adoptarse para mejorar la formación docente en informática? — “Los estándares de ISTE constituyen un marco de referencia internacional que guía la evaluación y mejora la formación docente en informática.” (p.15)</t>
  </si>
  <si>
    <t>Estudio documental–comparativo que analiza los perfiles de egreso de carreras universitarias panameñas relacionadas con docencia en informática, comparándolos con los estándares de la Sociedad Internacional de Tecnología en Educación (ISTE). Se analizan 152 docentes de informática y cuatro carreras (UDELAS, UP, UTP y UIP), mostrando que solo entre 6% y 12% de los estándares ISTE se cumplen totalmente y entre 18% y 41% parcialmente, evidenciando la escasa preparación pedagógica en informática y pensamiento computacional. Propone la actualización curricular de la formación docente, la integración del pensamiento computacional y la adopción de estándares internacionales. Responde directamente a A2.8 y C1.3, e indirectamente a B1.7, C2.4 y E2.1. Evidencia en “Metodología”, “Resultados” y “Discusión”.</t>
  </si>
  <si>
    <t>Evolución de la matrícula de la Facultad de Comunicación Social de la Universidad de Panamá (2014–2023)</t>
  </si>
  <si>
    <t>Emmanuel Alemán Ariza, Alcira Prieto Montero, Edgardo Murgas Álvarez, Oscar Gómez Miranda</t>
  </si>
  <si>
    <t>Synergía, Vol. 3(2), noviembre 2024–abril 2025, pp. 48–62. DOI: https://doi.org/10.48204/synergia.v4n2.6202</t>
  </si>
  <si>
    <t>D1.1: ¿Cuál es la situación actual de los procesos de gestión y finanzas en los diferentes niveles y secciones del sistema educativo (incluida la educación superior)? — “El objetivo principal de este artículo… es presentar un análisis detallado de las estadísticas de matrícula año por año, identificando tendencias y factores que han influido en estos cambios.” (Introducción, p. 50) · C2.3: ¿Cuáles son los indicadores y mecanismos más apropiados para medir la productividad científica en las instituciones de educación superior? — “El diseño descriptivo se centró en caracterizar y cuantificar las tendencias de matrícula… lo que permitió identificar las carreras con mayor demanda y las variaciones en la proporción de estudiantes según el género.” (Metodología, p. 52)</t>
  </si>
  <si>
    <t>B5.3: ¿Cómo inciden las condiciones económicas y laborales en la permanencia y trayectoria educativa? — “La disminución en la matrícula total de 2023… se relaciona con factores socioeconómicos que afectan la continuidad educativa.” (Resultados, p. 57) · C1.4: ¿Cómo se distribuyen las oportunidades de acceso y permanencia en la educación superior según género y región? — “La matrícula femenina ha predominado de manera consistente… representando el 62.7% del total en 2021.” (Resultados, p. 56–57)</t>
  </si>
  <si>
    <t>Estudio documental y descriptivo aplicado en Panamá que analiza diez años de evolución de la matrícula en la Facultad de Comunicación Social de la Universidad de Panamá. Utiliza datos oficiales del Departamento de Estadísticas institucional para examinar tendencias por carrera y género. Responde directamente a D1.1 y C2.3, e indirectamente a B5.3 y C1.4, al relacionar el comportamiento de matrícula con condiciones socioeconómicas y brechas de género. Evidencia en “Introducción”, “Metodología” y “Resultados”.</t>
  </si>
  <si>
    <t>Importancia de las emociones en el proceso de enseñanza-aprendizaje en Educación Inicial</t>
  </si>
  <si>
    <t>Estefanía Canto G., Linda Castillo, Lilibeth Castro, Milagros Concepción, Yabelys Ortega, Gladys Puga, Velkis Vásquez</t>
  </si>
  <si>
    <t>Semilla Científica, N.º 6, noviembre 2024 – abril 2025, pp. 585–597. DOI: https://doi.org/10.37594/sc.v1i6.1609</t>
  </si>
  <si>
    <t>A1.3: ¿Cómo se promueven y fortalecen las competencias socioemocionales y la educación emocional en los diferentes niveles educativos? — “Esta investigación tuvo como objetivo analizar la importancia de las emociones en el proceso de enseñanza-aprendizaje en la educación inicial.” (Resumen, p. 585) · A3.1: ¿Cómo se promueven ambientes de aprendizaje que favorezcan la creatividad, la colaboración y el pensamiento crítico? — “Las emociones influyen directamente en la capacidad de los niños para aprender, explorar y desarrollar habilidades; un ambiente emocionalmente positivo facilita la motivación y el interés por aprender.” (Introducción, p. 587)</t>
  </si>
  <si>
    <t>B3.3: ¿Cuáles son las características de los entornos familiares que favorecen el desarrollo integral y la permanencia escolar? — “Se realizaron conferencias de habilidades socioemocionales y emociones básicas dirigidas a los padres de familia, subrayando la importancia del desarrollo emocional desde el hogar.” (Antecedentes, p. 588) · C1.7: ¿Cuáles son las necesidades de formación docente según la evidencia empírica? — “El 70.8% de los docentes encuestados afirmó haber recibido capacitaciones relacionadas con las emociones de los niños de edad inicial.” (Resultados, p. 594) · A2.9: ¿Qué estrategias pedagógicas promueven la comprensión lectora, el pensamiento crítico y la creatividad? — “Los docentes mencionaron estrategias como el semáforo de las emociones, el juego del espejo y los juegos de roles con cuentos.” (Resultados, p. 596)</t>
  </si>
  <si>
    <t>Estudio documental y de encuesta aplicado a 24 docentes de educación inicial de Panamá. Evidencia la relación entre emociones, aprendizaje y clima escolar positivo. Promueve estrategias socioemocionales y pedagógicas para la gestión emocional en el aula. Responde directamente a A1.3 y A3.1, e indirectamente a B3.3, C1.7 y A2.9. La evidencia procede de “Resumen”, “Introducción”, “Resultados” y “Conclusiones”.</t>
  </si>
  <si>
    <t>Normas que regulan las actividades de producción y servicios en la Universidad de Panamá</t>
  </si>
  <si>
    <t>José Eugenio Castañeda Patten</t>
  </si>
  <si>
    <t>Universidad de Panamá / Vicerrectoría de Investigación y Postgrado, Panamá</t>
  </si>
  <si>
    <t>Societas. Revista de Ciencias Sociales y Humanísticas, 24(2), enero–junio 2023, 136–156.</t>
  </si>
  <si>
    <t>D1.1: ¿Cuál es la situación actual de los procesos de gestión y finanzas (cuáles son, normas, factores de riesgo, dificultades, fidelidad de la aplicación de las normas, recursos, percepción de los actores interesados, resultados, impacto, etc.) en los diferentes niveles y secciones del sistema educativo (educación inicial, educación básica general y media, educación superior, a nivel regional y central, etc.)? — “se hizo análisis de las normativas vigentes… y se representa gráficamente lo que parece ser una contradicción de las normas sobre los consejos regentes…” (Resultados/Discusión, p. 136–137). “Resulta problemático establecer con claridad a qué consejo atribuir… regular la producción y servicios…” (Resultados/Discusión, p. 145–147). D1.2: ¿Cuáles son los modelos de gestión de la educación superior relevantes a nuestro contexto que puedan informar la mejora continua de nuestro sistema? — “la necesidad de crear alianzas para industrializar y colocar en el mercado los productos y servicios universitarios…” (Resultados/Discusión, p. 137). “Recomendamos una unidad empresarial dedicada a desarrollar estas estrategias.” (Conclusiones, p. 155).</t>
  </si>
  <si>
    <t>Estudio documental descriptivo-analítico con método explícito (Materiales y Métodos), aplicado al marco normativo de la UP. Identifica contradicciones y vacíos regulatorios entre consejos (Resultados/Discusión) y propone modelos/acciones de gestión (alianzas, unidad empresarial, adecuación de normas) en Conclusiones. Evidencia proviene de “Materiales y Métodos”, “Resultados y Discusión” y “Conclusiones”.</t>
  </si>
  <si>
    <t>Competencias metacognitivas del docente en la enseñanza del español</t>
  </si>
  <si>
    <t>Betsy Dagmara Urriola-Adams</t>
  </si>
  <si>
    <t>Universidad del Istmo, Panamá</t>
  </si>
  <si>
    <t>Experior: Revista de Investigación de ADEN University, Vol. 4(1), enero–junio 2025, pp. 18–33. DOI: https://doi.org/10.56880/experior41.2</t>
  </si>
  <si>
    <t>A2.5: ¿Cómo fortalecer las competencias pedagógicas y didácticas de los docentes universitarios para el aprendizaje autónomo? — “La integración de las competencias metacognitivas mejora la comprensión y el rendimiento de los estudiantes a largo plazo y su capacidad de aprendizaje autónomo.” (Conclusiones, p. 30). · C3.1: ¿Qué estrategias favorecen el desarrollo del pensamiento crítico y la autorregulación en la enseñanza del español? — “Las competencias metacognitivas se agrupan en planificación, monitoreo y evaluación, cada una de ellas contribuye al aprendizaje autónomo y al pensamiento crítico.” (Resultados, p. 21).</t>
  </si>
  <si>
    <t>A1.2: ¿Qué prácticas docentes promueven el aprendizaje significativo y la reflexión crítica en los estudiantes? — “Las competencias metacognitivas ayudan a los estudiantes a reflexionar sobre su aprendizaje, identificar fortalezas y debilidades y ajustar sus estrategias.” (Conclusiones, p. 30). · C2.3: ¿Qué metodologías pueden incorporar la metacognición como herramienta transversal para la enseñanza universitaria? — “Se recomienda diseñar programas de formación docente con módulos dedicados a la aplicación de estrategias metacognitivas.” (Propuestas de mejora, p. 28). · E1.4: ¿Cómo impulsar políticas institucionales que integren la formación continua en competencias docentes y metacognitivas? — “Superar estas barreras requiere un enfoque institucional que apoye el desarrollo profesional, brindando formación continua y recursos adecuados.” (Conclusiones, p. 30).</t>
  </si>
  <si>
    <t>Estudio documental cualitativo, descriptivo y transversal, basado en revisión de literatura (2012–2022) sobre competencias metacognitivas docentes en la enseñanza del español universitario. Analiza las dimensiones de planificación, monitoreo y evaluación, mostrando su impacto en el aprendizaje autónomo y el pensamiento crítico. Identifica obstáculos en la implementación y propone estrategias institucionales para integrar la metacognición en la formación docente. Responde directamente a A2.5 y C3.1, e indirectamente a A1.2, C2.3 y E1.4. Evidencia en “Resultados”, “Propuestas de mejora” y “Conclusiones”.</t>
  </si>
  <si>
    <t>Pragmática universitaria: más allá de la gramática hacia la eficacia comunicativa</t>
  </si>
  <si>
    <t>Itzela Núñez</t>
  </si>
  <si>
    <t>Universidad del Istmo, Panamá / Doctoranda en Educación con énfasis en Investigación de la Universidad del Istmo / Docente de español en Estados Unidos</t>
  </si>
  <si>
    <t>Revista Entrelineas, Vol. 3(2), julio–diciembre 2024, e030206. DOI: https://doi.org/10.56368/Entrelineas326</t>
  </si>
  <si>
    <t>A1.5: ¿Cómo se desarrollan las competencias comunicativas y lingüísticas en los distintos niveles educativos? — “El documento analiza la pragmática universitaria, enfatizando la necesidad de ir más allá de la gramática para lograr una comunicación efectiva en contextos académicos.” (Resumen, p. 1) · A4.2: ¿Qué factores influyen en el desarrollo del lenguaje y la comunicación en contextos escolares? — “El principal resultado fue la identificación de tres obstáculos principales en la competencia pragmática de los estudiantes universitarios: la dificultad para adaptar el registro lingüístico, el desconocimiento de las normas socioculturales y la incapacidad de implementar estrategias comunicativas.” (Resumen, p. 1)</t>
  </si>
  <si>
    <t>C1.7: ¿Cuáles son las necesidades de formación docente según la evidencia empírica? — “Los docentes deben prestar atención al área pragmática, porque favorece la formación de individuos más críticos y aptos para interactuar de manera eficaz en diversas situaciones.” (Revisión de la literatura, p. 5) · A2.4: ¿Cuáles son las prácticas actuales de diferenciación de los procesos de enseñanza-aprendizaje según las necesidades de cada estudiante? — “La implementación de estrategias en la formación universitaria es un medio para mejorar el rendimiento, por cuanto los prepara para participar en los ambientes laborales y sociales donde se tengan que desarrollar los futuros profesionales.” (Introducción, p. 3) · E1.2: ¿Cómo pueden las instituciones promover la inclusión de enfoques interculturales en los procesos de enseñanza-aprendizaje? — “A nivel universitario, se considera que estas carencias limitan la capacidad de los estudiantes para desenvolverse en ambientes multiculturales y multidisciplinarios.” (Introducción, p. 3)</t>
  </si>
  <si>
    <t>Estudio documental cualitativo y transversal basado en revisión de literatura sobre competencia pragmática en estudiantes universitarios de L2. Identifica obstáculos comunicativos relacionados con contexto, normas socioculturales y estrategias discursivas. Analiza estrategias cognitivas y metacognitivas (negociación de significados, reformulación, aprendizaje colaborativo) para mejorar la competencia comunicativa en entornos multiculturales. Responde directamente a A1.5 y A4.2, e indirectamente a C1.7, A2.4 y E1.2. Evidencia en “Resultados”, “Estrategias” y “Conclusiones”.</t>
  </si>
  <si>
    <t>El currículum comprensivo en el proyecto integrador: una vía para formar investigadores</t>
  </si>
  <si>
    <t>William Núñez, Magally Briceño, Nelly Coromoto Meléndez Gómez, Rosina Lucente</t>
  </si>
  <si>
    <t>Universidad Internacional de Ciencia y Tecnología (UNICYT), Panamá; Universidad Monteávila, Venezuela</t>
  </si>
  <si>
    <t>CIE Academic Journal, Vol. 4(1), enero–junio 2025, pp. 19–25. DOI: https://doi.org/10.47300/2953-3015-v4i1-03</t>
  </si>
  <si>
    <t>A3.2: ¿Cómo promover el aprendizaje basado en la experiencia y la práctica en la educación superior? — “El proyecto integrador... se erige como una herramienta poderosa para la formación de investigadores. Su capacidad para fusionar la teoría y la práctica...” (Conclusiones, p. 25). · C2.4: ¿Cómo integrar las tecnologías emergentes en los procesos de enseñanza-aprendizaje para mejorar la calidad educativa? — “Las estrategias para integrar IA en el Currículo Comprensivo... permiten crear plataformas de aprendizaje adaptativo y personalización del aprendizaje.” (Marco conceptual, p. 22).</t>
  </si>
  <si>
    <t>A2.8: ¿Cómo fortalecer la formación de los docentes en el uso de tecnologías digitales para fomentar el aprendizaje activo? — “El docente debe empoderarse del conocimiento y considerarse transformador y generador de cambio.” (Introducción, p. 20). · C3.1: ¿Qué estrategias favorecen el desarrollo de competencias investigativas en estudiantes universitarios? — “Los proyectos integradores promueven la identificación de problemas, el diseño metodológico y la comunicación científica efectiva.” (Resultados, p. 23–24). · E2.2: ¿Qué prácticas innovadoras pueden documentarse y replicarse como modelos de formación de investigadores? — “El proyecto integrador se configura como un espacio fértil para el desarrollo de futuros investigadores y puede replicarse en diversas disciplinas.” (Conclusiones, p. 25).</t>
  </si>
  <si>
    <t>Estudio documental cualitativo basado en el análisis de cinco proyectos integradores desarrollados en la UNICYT. Demuestra que el currículum comprensivo, articulado con la inteligencia artificial (IA) y los proyectos integradores, impulsa el desarrollo de competencias investigativas mediante la resolución de problemas, el trabajo colaborativo y la aplicación práctica del conocimiento. Vincula el aprendizaje significativo con la formación de investigadores en la educación superior panameña. Responde directamente a A3.2 y C2.4, e indirectamente a A2.8, C3.1 y E2.2. Evidencia en “Marco conceptual”, “Resultados y discusión” y “Conclusiones”.</t>
  </si>
  <si>
    <t>TENDENCIAS DEL MARKETING EN LÍNEA Y SU APLICACIÓN EN LA PROMOCIÓN DE LAS INSTITUCIONES DE EDUCACIÓN SUPERIOR</t>
  </si>
  <si>
    <t>Jones Grinard, Martin Luther</t>
  </si>
  <si>
    <t>Revista Saberes APUDEP, 6(1), enero–junio 2023, pp. 39–52.</t>
  </si>
  <si>
    <t>D1.2: ¿Cuáles son los modelos de gestión de la educación superior relevantes a nuestro contexto que puedan informar la mejora continua de nuestro sistema? — “Todos ellos son fácilmente aplicables al ámbito académico:” (Tendencias del marketing en línea). “La función del marketing en el incremento de la matrícula es un factor que ha sido comprobado…” (Conclusiones y/o Recomendaciones).</t>
  </si>
  <si>
    <t>D1.1: ¿Cuál es la situación actual de los procesos de gestión y finanzas (cuáles son, normas, factores de riesgo, dificultades, fidelidad de la aplicación de las normas, recursos, percepción de los actores interesados, resultados, impacto, etc.) en los diferentes niveles y secciones del sistema educativo (educación inicial, educación básica general y media, educación superior, a nivel regional y central, etc.)? — “En Panamá, para el 2020 había 2,63 millones de usuarios de Internet… [y] la penetración de las redes sociales… 56% en enero de 2020.” (Estadísticas de apoyo).</t>
  </si>
  <si>
    <t>Estudio documental con estructura científica (Materiales y Métodos, Resultados, Conclusiones). “Tendencias…” lista canales de marketing aplicables a IES (SEM, SEO, SMM, etc.), proponiendo un modelo de gestión comunicacional (D1.2). “Estadísticas de apoyo” ofrece datos de Panamá sobre penetración de internet/redes, insumo para decisiones de gestión (D1.1). Conclusiones vinculan marketing con incremento de matrícula.</t>
  </si>
  <si>
    <t>Métodos para la investigación de la lingüística inglesa en publicaciones de revista de la Universidad de Panamá</t>
  </si>
  <si>
    <t>Aracelis M. González-Johnson, Meibis González Vega, Richard W. Cisneros, Eduardo Arrocha</t>
  </si>
  <si>
    <t>Universidad de Panamá / Extensión Universitaria de Soná / Centro Regional Universitario de Azuero</t>
  </si>
  <si>
    <t>Acción y Reflexión Educativa, Nº 49, enero–diciembre 2024, pp. 62–74. DOI: https://doi.org/10.48204/j.are.n49.a4594</t>
  </si>
  <si>
    <t>C2.1: ¿Cuáles son los métodos y enfoques de investigación educativa que predominan en las universidades panameñas y cómo pueden mejorarse para fortalecer la calidad científica? — “Se encontró que la mayoría de los estudios publicados (58 %) utilizaron métodos cuantitativos... mientras que los métodos cualitativos se usaron solo en 16 % de los casos.” (Resultados, p. 69) · C2.3: ¿Cómo promover la diversidad metodológica y la rigurosidad científica en la investigación educativa nacional? — “Estos hallazgos recalcan la necesidad de diversidad metodológica en la investigación lingüística.” (Resumen, p. 62)</t>
  </si>
  <si>
    <t>C1.5: ¿Cómo fortalecer la formación de investigadores y docentes en el uso de metodologías rigurosas y adaptadas a los contextos educativos panameños? — “Se adoptó el enfoque PRISMA… combinado con la Teoría Fundamentada para el análisis, proporcionando un marco metodológico replicable y flexible.” (Metodología, p. 65) · E2.1: ¿Cómo impulsar la producción científica nacional en educación y humanidades en universidades panameñas? — “El estudio examinó 848 artículos publicados en 13 revistas de la Universidad de Panamá entre 2018 y 2022, de los cuales 19 correspondían a investigación original en lingüística inglesa.” (Metodología, p. 66) · E3.4: ¿Cómo fortalecer los repositorios y publicaciones científicas nacionales para visibilizar la investigación educativa panameña? — “Los hallazgos brindan una visión inicial sobre las preferencias de instrumentos de investigación… y resaltan la necesidad de una mayor diversidad en los enfoques metodológicos utilizados.” (Conclusiones, p. 73)</t>
  </si>
  <si>
    <t>Estudio documental con enfoque cualitativo y PRISMA aplicado a 848 artículos de 13 revistas panameñas (2018-2022). Analiza 19 investigaciones originales en lingüística inglesa y determina las tendencias metodológicas (58 % cuantitativas, 26 % mixtas, 16 % cualitativas). Concluye que predomina el uso de encuestas, entrevistas y análisis documental, señalando la falta de métodos experimentales y corpus lingüísticos. Promueve la diversificación de técnicas y la rigurosidad científica en la formación investigativa. Responde directamente a C2.1 y C2.3, e indirectamente a C1.5, E2.1 y E3.4. Evidencia en “Resultados” y “Conclusiones”.</t>
  </si>
  <si>
    <t>Construyendo relaciones en la era post pandemia: desafíos en preescolar</t>
  </si>
  <si>
    <t>Flor I. Moreno M.</t>
  </si>
  <si>
    <t>Semilla Científica, N.º 5, mayo–octubre 2024, pp. 147–155. DOI: 10.37594/sc.v1i5.1376</t>
  </si>
  <si>
    <t>A1.3: ¿Cómo se promueven y fortalecen las competencias socioemocionales y la educación emocional en los diferentes niveles educativos? — “El programa ‘Conexiones Positivas’ fue diseñado con el objetivo de ayudar a los niños a superar los efectos del aislamiento prolongado en el que vivieron… fomentando la interacción entre los niños y proporcionando un espacio seguro para compartir sus emociones y experiencias.” (Resumen, p. 147) · A3.1: ¿Cómo se promueven ambientes de aprendizaje que favorezcan la creatividad, la colaboración y el pensamiento crítico? — “Los educadores y cuidadores deben crear un entorno seguro y acogedor que aliente la interacción entre los niños… planificando actividades grupales que fomenten el juego cooperativo y el trabajo en equipo.” (Resultados y discusión, p. 151)</t>
  </si>
  <si>
    <t>B3.3: ¿Cuáles son las características de los entornos familiares que favorecen el desarrollo integral y la permanencia escolar? — “Involucrar a los padres en este proceso de reintroducción social puede ser beneficioso. Los padres pueden trabajar en colaboración con los educadores para apoyar a sus hijos mientras se adaptan a los entornos preescolares.” (Resultados y discusión, p. 152) · C1.7: ¿Cuáles son las necesidades de formación docente según la evidencia empírica? — “La formación del personal y la colaboración con profesionales de la salud mental refuerzan la viabilidad de la propuesta al proporcionar un enfoque completo y especializado.” (Conclusiones, p. 154) · A5.1: ¿Cuál es la situación actual de la disponibilidad y uso de tecnologías educativas? — “También se utilizó la tecnología de manera equilibrada, con la incorporación de herramientas digitales para facilitar la conexión entre los niños y promover actividades virtuales.” (Resumen, p. 147)</t>
  </si>
  <si>
    <t>Estudio documental aplicado al contexto preescolar panameño, centrado en los desafíos de socialización tras la pandemia. Propone el programa “Conexiones Positivas”, con enfoque socioemocional, inclusivo y tecnológico. Responde directamente a A1.3 y A3.1, e indirectamente a B3.3, C1.7 y A5.1, al integrar estrategias de apoyo emocional, colaboración familia–escuela y uso equilibrado de tecnología. Evidencia en “Resumen”, “Resultados y discusión” y “Conclusiones”.</t>
  </si>
  <si>
    <t>Didáctica de la lectoescritura en los estudiantes de tercer grado post pandemia</t>
  </si>
  <si>
    <t>Ritza Ginela Gaona</t>
  </si>
  <si>
    <t>Societas. Revista de Ciencias Sociales y Humanísticas, Vol. 25(1), enero–junio 2024, pp. 73–81. DOI: https://doi.org/10.48204/societas.v26n1.4720</t>
  </si>
  <si>
    <t>A2.8: ¿Qué acercamientos se usan para enseñar la lectoescritura en Panamá, sus resultados e impacto? — “El Ministerio de Educación de Panamá ha implementado el proyecto ‘Aprendamos todos a Leer (ATAL)’… cuyo propósito es desarrollar las habilidades comunicativas descritas en los aprendizajes fundamentales.” (Desarrollo, p. 77) · A2.2: ¿Cuál ha sido el proceso y resultado de la aplicación de innovaciones pedagógicas? — “Se destinó estrategias didácticas fundamentadas en el programa de Aprendamos Todos a Leer… y clases por televisión, de igual manera algunas de estas estrategias se destinaron para los de pre-media y media.” (Desarrollo, p. 75–76)</t>
  </si>
  <si>
    <t>B3.1: ¿Cuáles son las principales causas y características del abandono o exclusión escolar? — “Dentro de los mayores problemas… fue la deserción escolar, estudiantes que aún en el 2023, no han retornado a las escuelas.” (Deserción Escolar, p. 78) · A5.1: ¿Cuál es la situación actual de la disponibilidad y uso de tecnologías educativas? — “La poca preparación de los docentes en materia digital y la falta de herramientas tecnológicas.” (Resumen, p. 73) · C1.7: ¿Cuáles son las necesidades de formación docente según la evidencia empírica? — “Necesitamos… docentes más competitivos en las competencias digitales, y que alcancemos a facilitar internet de calidad y de bajo costo.” (Conclusiones, p. 80)</t>
  </si>
  <si>
    <t>Estudio documental aplicado al contexto panameño, centrado en los efectos de la pandemia sobre la lectoescritura de estudiantes de tercer grado. Analiza el impacto de programas de recuperación como ATAL y Aprendizaje Acelerado, evidenciando innovaciones didácticas (A2.2), acercamientos en lectura (A2.8), causas de deserción (B3.1) y la brecha tecnológica y formativa docente (A5.1, C1.7). Evidencia en “Desarrollo”, “Deserción Escolar” y “Conclusiones”.</t>
  </si>
  <si>
    <t>Informática educativa, base para el desarrollo de una ciudadanía digital en Panamá</t>
  </si>
  <si>
    <t>Roberto Daniel Gordon Graell</t>
  </si>
  <si>
    <t>Universidad de Panamá / Facultad de Informática, Electrónica y Comunicación / Centro Regional Universitario de Panamá Oeste</t>
  </si>
  <si>
    <t>Revista Anual Acción y Reflexión Educativa, N.º 47, enero 2022, pp. 238–261</t>
  </si>
  <si>
    <t>A5.1: ¿Cuál es la situación actual de la disponibilidad y uso de tecnologías educativas? — “en relación a Panamá, se está arriba del promedio indicándose que ‘[…] la mitad de la población usa internet (58%), 137 de cada 100 habitantes tiene suscripción activa de banda ancha móvil, y 13 de cada 100 habitantes tiene suscripción de banda ancha fija’.” (Resultados y discusión, p. 246). C1.7: ¿Cuáles son las necesidades de formación docente según la percepción de actores involucrados y según resultados de evaluaciones de resultados? — “El estudio determinó… una debilidad en los programas de capacitación y apoyo para los docentes universitarios en materia digital.” (Resumen, p. 238–239).</t>
  </si>
  <si>
    <t>D1.1: ¿Cuál es la situación actual de los procesos de gestión y finanzas…? — “De la implementación del Plan estratégico (2014–2019) del MEDUCA la institución no muestra resultados.” (Resultados y discusión, p. 248). D1.1 — “alrededor de 1,3 millones de personas no tiene conexión a internet y el 70% de los estudiantes del sector oficial no cuentan con un equipo de computadora.” (Resultados y discusión, p. 249).</t>
  </si>
  <si>
    <t>Estudio documental aplicado al contexto panameño (estructura: Metodología, Resultados y discusión, Conclusiones). “Resultados” caracterizan acceso/uso de TIC en Panamá (A5.1) y el Resumen/Conclusiones señalan debilidad en la formación digital docente (C1.7). Además, se evidencian brechas de gestión y acceso (plan MEDUCA sin resultados; carencia de conectividad/equipos), pertinentes a D1.1.</t>
  </si>
  <si>
    <t>Los niveles de comprensión lectora que alcanzan los estudiantes de duodécimo grado al procesar textos de Biología e Historia</t>
  </si>
  <si>
    <t>Zoribell Anays Salcedo Murillo</t>
  </si>
  <si>
    <t>Universidad de Panamá, Centro Regional Universitario de Panamá Oeste, Panamá</t>
  </si>
  <si>
    <t>Synergía, 2(1), 2022–2023, 32–49</t>
  </si>
  <si>
    <t>A3.4: ¿Qué nos indican los resultados de la evaluación estandarizada y los factores asociados sobre prioridades e impacto? — “Los resultados de las pruebas demuestran que los estudiantes presentan dificultades para responder a preguntas complejas que se relacionan con los niveles inferencial global, literal local, inferencial local, inferencial correferencial y de aplicación.” (Resumen, p. 33).A3.5: ¿Cómo se interpretan las evidencias de aprendizaje a partir de pruebas diagnósticas aplicadas en distintos niveles educativos? — “La prueba diagnóstica permitió identificar las deficiencias de comprensión y escritura en el aula y diagnosticar por medio de la medición el nivel de desempeño de los estudiantes.” (Materiales y Métodos, p. 41).</t>
  </si>
  <si>
    <t>C1.7: ¿Cuáles son las necesidades de formación docente según la percepción de actores involucrados y según resultados de evaluaciones de resultados? — “Los docentes del Centro Educativo de San Carlos… señalan que los alumnos no comprenden lo que leen y tienen dificultad para localizar las informaciones relevantes de los textos.” (Introducción, p. 38).A3.2: ¿Qué factores del contexto escolar o familiar influyen en los resultados de aprendizaje? — “Se observó en el nivel inferencial que un porcentaje significativo logró asociar ideas e identificar significados locales… lo que sugiere el uso de estrategias cognitivas y metacognitivas.” (Conclusiones, p. 47).A2.4: ¿Cuáles son las prácticas actuales de diferenciación de los procesos de enseñanza-aprendizaje según las necesidades de cada estudiante? — “Es preciso que los docentes reconozcan los estilos y ritmos de aprendizaje de cada uno de ellos, a modo de individualizar la construcción de sus propios aprendizajes.” (Conclusiones, p. 48).</t>
  </si>
  <si>
    <t>Estudio diagnóstico aplicado en Panamá (Centro Educativo de San Carlos). Evalúa comprensión lectora mediante pruebas estandarizadas, abordando rendimiento por género y tipo de texto. Responde directamente A3.4 y A3.5 sobre medición y análisis de resultados; indirectamente C1.7, A3.2 y A2.4 por la identificación de debilidades docentes y sugerencias de mejora pedagógica. Secciones: Resumen, Metodología, Resultados, Conclusiones.</t>
  </si>
  <si>
    <t>CALIDAD UNIVERSITARIA: PERCEPCIÓN GENERAL DEL PROFESORADO ACERCA DE LA SATISFACCIÓN DE LOS SERVICIOS INSTITUCIONALES</t>
  </si>
  <si>
    <t>Lucas Ariel Rodríguez Valdés</t>
  </si>
  <si>
    <t>Universidad UMECIT / Universidad Especializada de las Américas (UDELAS)</t>
  </si>
  <si>
    <t>ORATORES, Núm. 18, junio–noviembre 2023, pp. 27–38. DOI: 10.37594/oratores.n18.897</t>
  </si>
  <si>
    <t>D1.1: ¿Cuál es la situación actual de los procesos de gestión y finanzas (cuáles son, normas, factores de riesgo, dificultades, fidelidad de la aplicación de las normas, recursos, percepción de los actores interesados, resultados, impacto, etc.) en los diferentes niveles y secciones del sistema educativo (educación inicial, educación básica general y media, educación superior, a nivel regional y central, etc.)? — “la calidad de los servicios de apoyo académico cuenta con el nivel más bajo de satisfacción” (“Conclusiones y discusión”). “la insuficiente cantidad de recursos presupuestarios y financieros… el cual en promedio se le asigna un 54% de lo solicitado.” (“Conclusiones y discusión”).</t>
  </si>
  <si>
    <t>Estudio descriptivo–transversal en UDELAS con 233 docentes; mide satisfacción en 9 factores (Método). Reporta baja satisfacción en apoyo académico y restricción presupuestaria (54% de lo solicitado), evidenciando estado de recursos y gestión en educación superior panameña (Conclusiones y discusión).</t>
  </si>
  <si>
    <t>Indicadores para la caracterización comunitaria en un estudio de necesidades de extensión de la Universidad de Panamá, Veraguas</t>
  </si>
  <si>
    <t>Berta Lozano, Francisco Martínez Batista</t>
  </si>
  <si>
    <t>Universidad de Panamá, Centro Regional Universitario de Veraguas</t>
  </si>
  <si>
    <t>Revista Colegiada de Ciencia, Vol. 6, N.º 2, abril–septiembre 2025, pp. 104–112. DOI: https://doi.org/10.48204/j.colegiada.v6n2.a7207</t>
  </si>
  <si>
    <t>B1.1: ¿Cómo fortalecer la función de extensión universitaria para promover el desarrollo sostenible de las comunidades? — “El estudio tiene como objetivo proponer indicadores pertinentes para la caracterización comunitaria como mecanismo para la identificación de necesidades de extensión.” (Resumen, p.104). · B1.2: ¿Qué estrategias pueden mejorar la vinculación universidad-comunidad para la transformación social? — “El conjunto de indicadores permite describir a una comunidad y sirve de base para diseñar programas, proyectos o actividades que respondan a las necesidades comunitarias.” (Conclusiones, p.111).</t>
  </si>
  <si>
    <t>C1.1: ¿Qué factores institucionales promueven entornos de aprendizaje inclusivos y equitativos? — “Se identificaron indicadores en ámbitos de educación, salud, ambiente y economía, orientados a mejorar la calidad de vida y la equidad social.” (Resultados, p.106). · E3.1: ¿Cómo generar conocimiento útil para la toma de decisiones en políticas educativas y sociales? — “Los indicadores permiten la evaluación efectiva de los planes y programas de extensión que efectúa la Universidad de Panamá en beneficio de las comunidades más vulnerables.” (Introducción, p.106). · E3.3: ¿Cómo promover el uso de datos y evidencia en la planificación educativa y comunitaria? — “Los resultados del pilotaje validan 93 ítems que responden a las necesidades de información de las subcomisiones de la Coordinación de Extensión.” (Resultados, p.107).</t>
  </si>
  <si>
    <t>Estudio descriptivo–aplicado desarrollado en el Centro Regional Universitario de Veraguas (CRUV), cuyo propósito fue diseñar indicadores comunitarios para los estudios de necesidades de extensión. Se analizaron datos de 2012–2022 y se validó un instrumento con 93 ítems aplicados en la comunidad La Mata del Espino (Santiago). Los indicadores abordan educación, salud, ambiente, economía, cultura y organización social, orientando la planificación de programas de extensión con base empírica. Promueve la vinculación universidad–comunidad y la gestión basada en evidencia. Responde directamente a B1.1 y B1.2, e indirectamente a C1.1, E3.1 y E3.3. Evidencia en “Resultados” y “Conclusiones”.</t>
  </si>
  <si>
    <t>Aprendizaje autónomo y actitud hacia la investigación científica en estudiantes de UDELAS Chiriquí</t>
  </si>
  <si>
    <t>Irvin Guerra, Susana Díaz</t>
  </si>
  <si>
    <t>Universidad Especializada de las Américas (UDELAS), Facultad de Educación Social y Desarrollo Humano, Extensión Chiriquí</t>
  </si>
  <si>
    <t>Revista REDES, Núm. 16, enero–diciembre 2024, pp. 188–207. DOI: https://10.57819/8vgs-g578</t>
  </si>
  <si>
    <t>C1.7: ¿Cuáles son las necesidades de formación docente según la evidencia empírica? — “Se evidenció la importancia de fortalecer las habilidades de autoaprendizaje y autorregulación… para favorecer mejores actitudes investigativas en los estudiantes.” (Conclusiones, p. 202) · C2.3: ¿Qué estrategias promueven la cultura de investigación en los docentes y estudiantes? — “Las universidades tienen el compromiso de promover la investigación como uno de sus pilares fundamentales… se promueve la investigación en el aula como estrategia de aprendizaje.” (Introducción, p. 191)</t>
  </si>
  <si>
    <t>A3.1: ¿Cómo se promueven ambientes de aprendizaje que favorezcan la creatividad, la colaboración y el pensamiento crítico? — “Las estrategias de aprendizaje autónomo, incluyendo el aprendizaje cooperativo o colaborativo, son efectivas para el desarrollo de competencias investigativas.” (Introducción, p. 190) · C3.4: ¿Qué mecanismos de evaluación, seguimiento y mejora continua son aplicados en las instituciones educativas? — “El análisis estadístico se realizó con pruebas t, ANOVA y correlaciones de Spearman para verificar la asociación entre variables.” (Metodología, p. 193) · A2.4: ¿Cuáles son las prácticas actuales de diferenciación de los procesos de enseñanza-aprendizaje según las necesidades de cada estudiante? — “Se recomienda identificar las estrategias de aprendizaje desde el ingreso a la vida universitaria… para afianzar autonomía, responsabilidad, creatividad y automotivación.” (Conclusiones, p. 203)</t>
  </si>
  <si>
    <t>Estudio descriptivo-correlacional aplicado a 185 estudiantes de licenciatura de la Extensión UDELAS Chiriquí, Panamá. Analiza la relación entre estrategias de aprendizaje autónomo y actitud hacia la investigación. Confirma correlación positiva y propone fortalecer la autorregulación y el aprendizaje colaborativo como medios para mejorar la actitud investigativa. Responde directamente a C1.7 y C2.3, e indirectamente a A3.1, C3.4 y A2.4. Evidencia en “Introducción”, “Metodología”, “Resultados” y “Conclusiones”.</t>
  </si>
  <si>
    <t>Estado y dinámica de la matrícula y la docencia en las comarcas indígenas de Panamá</t>
  </si>
  <si>
    <t>Gregorio Urriola Candanedo</t>
  </si>
  <si>
    <t>Acción y Reflexión Educativa, Nº 49, enero–diciembre 2024, pp. 108–125. DOI: https://doi.org/10.48204/j.are.n49.a4598</t>
  </si>
  <si>
    <t>A1.3: ¿Cuáles son las condiciones estructurales que inciden en la desigualdad educativa en territorios rurales e indígenas? — “Se concluye con claridad que las comarcas presentan características particulares... persiste desventaja en cuanto al acceso de niñas al sistema, pues el alcance de la oferta educativa en el nivel preescolar es muy incipiente o casi nulo.” (Resumen, p. 108) · B1.5: ¿Cómo las desigualdades sociales, económicas o de género afectan el acceso y aprovechamiento educativo? — “Aún persiste desventaja en cuanto al acceso de niñas al sistema.” (Resultados, p. 110)</t>
  </si>
  <si>
    <t>A2.4: ¿Cuáles son las prácticas actuales de diferenciación de los procesos de enseñanza-aprendizaje según las necesidades de cada estudiante? — “La relación de docentes y alumnos atendidos... deja claras diferencias de hacinamiento para la comarca Ngäbe-Buglé a nivel primario.” (Resumen, p. 108) · C1.5: ¿Cómo fortalecer la formación de docentes que trabajan en contextos rurales o indígenas? — “Se deberá realizar un aumento de las medidas destinadas a mejorar la calidad de la enseñanza y favorecer la mejora de la competencia de los docentes que se desempeñan en las áreas comarcales.” (Conclusiones, p. 123) · E1.1: ¿Cómo promover una educación inclusiva y equitativa que considere las condiciones del entorno social y cultural? — “Se requiere un esfuerzo importante para asegurar una mejor cobertura, elevar la calidad y asegurar el éxito educativo de unas poblaciones postergadas por siglos de marginación y desidia.” (Resumen, p. 108)</t>
  </si>
  <si>
    <t>Estudio descriptivo y longitudinal basado en datos del INEC (2007–2016) y MEDUCA (2022). Analiza la matrícula, tasa de escolarización, ratio alumnos/docente y número de docentes por nivel educativo en las comarcas Ngäbe-Buglé, Kuna Yala y Emberá-Wounaan. Evidencia desigualdad estructural, baja cobertura preescolar, feminización desigual de la matrícula y escasez de recursos humanos. Propone políticas de equidad educativa, fortalecimiento docente y alianzas con SENACYT y AIG para la innovación educativa. Responde directamente a A1.3 y B1.5, e indirectamente a A2.4, C1.5 y E1.1. Evidencia en “Resultados” y “Conclusiones”.</t>
  </si>
  <si>
    <t>El léxico disponible en estudiantes de dos extensiones universitarias del Centro Regional Universitario de Veraguas</t>
  </si>
  <si>
    <t>Edith del Carmen Quijano Peñalba</t>
  </si>
  <si>
    <t>Universidad de Panamá / Facultad de Humanidades</t>
  </si>
  <si>
    <t>Societas. Revista de Ciencias Sociales y Humanísticas, Vol. 26(2), julio–diciembre 2024, pp. 13–31. DOI: https://doi.org/10.48204/societas.v26n2.5336</t>
  </si>
  <si>
    <t>A2.8: ¿Qué acercamientos se usan para enseñar la lectoescritura en Panamá, sus resultados e impacto? — “El propósito de esta investigación es conocer el nivel léxico disponible de la segunda lengua en el que se encuentran estos estudiantes.” (Resumen, p. 13) · A2.9: ¿Qué estrategias pedagógicas promueven la comprensión lectora y el pensamiento crítico en los estudiantes? — “El análisis cualitativo y cuantitativo de los resultados permite concluir que los factores socioculturales influyen en el proceso adquisitivo y productivo del léxico de la segunda lengua.” (Resumen, p. 13)</t>
  </si>
  <si>
    <t>B5.2: ¿Qué factores influyen en la calidad de la educación superior y el rendimiento de los estudiantes universitarios? — “El bajo índice de escolaridad de los padres… la falta de estrategias para la enseñanza del español sin detrimento de la lengua originaria.” (Conclusiones, p. 29) · A3.1: ¿Cómo se promueven ambientes de aprendizaje que favorezcan la creatividad, la colaboración y el pensamiento crítico? — “La enseñanza del español en zonas comarcales requiere adecuar métodos que respeten la lengua materna y fortalezcan las competencias comunicativas.” (Discusión, p. 28) · C1.7: ¿Cuáles son las necesidades de formación docente según la evidencia empírica? — “La escasez de docentes de lengua Ngäbe, la falta de estrategias para la enseñanza del español sin detrimento de la lengua originaria.” (Conclusiones, p. 29)</t>
  </si>
  <si>
    <t>Estudio descriptivo y cuantitativo realizado en dos extensiones universitarias de la comarca Ngäbe-Buglé (Sitio Prado y Cerro Puerco). Evalúa la disponibilidad léxica del español como segunda lengua, considerando variables como sexo, dominio del idioma y nivel sociocultural. Responde directamente a A2.8 y A2.9, e indirectamente a B5.2, A3.1 y C1.7, al vincular la enseñanza del español con desigualdades educativas y carencias docentes en contextos bilingües indígenas. Evidencia en “Resumen”, “Resultados”, “Discusión” y “Conclusiones”.</t>
  </si>
  <si>
    <t>PERCEPCIÓN DOCENTE SOBRE EL NIVEL DE INGLÉS Y LA PRUEBA DE ADMISIÓN A UNA LICENCIATURA EN INGLÉS</t>
  </si>
  <si>
    <t>Ricardo Acosta</t>
  </si>
  <si>
    <t>Latitude, 2(18), 2023, 52–75. https://doi.org/10.55946/latitude.v2i18.232</t>
  </si>
  <si>
    <t>D1.1: ¿Cuál es la situación actual de los procesos de gestión y finanzas (cuáles son, normas, factores de riesgo, dificultades, fidelidad de la aplicación de las normas, recursos, percepción de los actores interesados, resultados, impacto, etc.) en los diferentes niveles y secciones del sistema educativo (educación inicial, educación básica general y media, educación superior, a nivel regional y central, etc.)? — “En resumen, la mayoría de los encuestados, 60.8%, opinó que el nivel… estaba por debajo del nivel intermedio requerido.” (Resultados / Fig. 5, p. 64). D1.2: ¿Cuáles son los modelos de gestión de la educación superior relevantes a nuestro contexto que puedan informar la mejora continua de nuestro sistema? — “Es necesario mejorar la prueba de conocimientos de inglés de admisión… [aplicar] prueba oral y escrita…” (Resultados / Fig. 8 y Fig. 14; Conclusiones, pp. 66–75).</t>
  </si>
  <si>
    <t>Estudio descriptivo en la UP (campus central) con encuesta a 23 docentes de primer año. “Resultados” documentan que la mayoría percibe que el nivel de ingreso no alcanza el intermedio (diagnóstico del proceso de admisión → D1.1) y apoyan mejorar la prueba con componentes oral y escrito (propuesta de gestión académica → D1.2). “Discusión/Conclusiones” refuerzan el alineamiento perfil de ingreso–currículo.</t>
  </si>
  <si>
    <t>Las plataformas virtuales como estrategia didáctica en los estudiantes de Mercadeo de la Extensión de Aguadulce</t>
  </si>
  <si>
    <t>Ricardo Jesús Pedreschi Caballero, Oris Mercedes Nieto Lara</t>
  </si>
  <si>
    <t>Universidad de Panamá, Centro Regional Universitario de Coclé, Facultad de Administración de Empresas y Contabilidad</t>
  </si>
  <si>
    <t>Revista Saberes APUDEP, Vol. 7, N.º 1, enero–junio 2024, pp. 208–230. DOI: https://doi.org/10.48204/j.saberes.v7n1.a4697</t>
  </si>
  <si>
    <t>A5.1: ¿Cuál es la situación actual de la disponibilidad y uso de tecnologías educativas? — “El análisis de los resultados arrojó que la importancia que tiene el uso de las plataformas virtuales, un 90.1% de los encuestados manifestó que las plataformas virtuales son importantes para el proceso de enseñanza.” (Resultados, p. 223) · A3.1: ¿Cómo se promueven ambientes de aprendizaje que favorezcan la creatividad, la colaboración y el pensamiento crítico? — “Los trabajos colaborativos fueron una herramienta eficaz dentro del aula no presencial, ya que ofrecía la posibilidad de trabajar en equipo sobre un mismo documento en tiempo real.” (Discusión, p. 227)</t>
  </si>
  <si>
    <t>C1.7: ¿Cuáles son las necesidades de formación docente según la evidencia empírica? — “El uso de plataformas virtuales requiere que los profesores cuenten con competencias profesionales y habilidades digitales, que promuevan la construcción de conocimientos de diferentes escenarios y contextos reales.” (Resumen, p. 208) · C3.4: ¿Qué mecanismos de evaluación, seguimiento y mejora continua son aplicados en las instituciones educativas? — “Las estrategias docentes en el encuentro deben ser claras y flexibles, con el objetivo de mejorar la calidad de enseñanza de los alumnos.” (Plataformas virtuales utilizadas, p. 216) · A2.4: ¿Cuáles son las prácticas actuales de diferenciación de los procesos de enseñanza-aprendizaje según las necesidades de cada estudiante? — “El estudio reflejó que las tareas y los foros de discusión son los principales medios educativos empleados con mayor frecuencia en las plataformas educativas.” (Discusión, p. 227)</t>
  </si>
  <si>
    <t>Estudio descriptivo de tipo mixto con encuesta aplicada a 81 estudiantes de la Licenciatura en Mercadeo, Promoción y Ventas en la Extensión Universitaria de Aguadulce. Evalúa la incidencia del uso de plataformas virtuales como estrategia didáctica, identificando su impacto en la enseñanza, el aprendizaje colaborativo y las competencias digitales docentes. Responde directamente a A5.1 y A3.1, e indirectamente a C1.7, C3.4 y A2.4. Evidencia en “Resultados”, “Discusión” y “Conclusión”.</t>
  </si>
  <si>
    <t>Vulnerabilidad al cambio climático desde la perspectiva de los niños de Kusapín, Comarca Ngäbe Buglé</t>
  </si>
  <si>
    <t>Lucía Cristina Torres Méndez</t>
  </si>
  <si>
    <t>Universidad de Panamá, Facultad de Ingeniería</t>
  </si>
  <si>
    <t>Acción y Reflexión Educativa, N.º 50, enero–diciembre 2025, pp. 203–216. DOI: https://doi.org/10.48204/j.are.n50.a6559</t>
  </si>
  <si>
    <t>C4.1: ¿Cómo fortalecer la educación ambiental para promover una ciudadanía responsable frente al cambio climático? — “Se concluye que los niños muestran desconocimiento acerca de los conceptos de cambio climático, la vulnerabilidad, sus causas y efectos… lo que alerta sobre la necesidad de intervenir desde el ámbito educativo, poniendo en ejecución acciones concretas desde lo curricular.” (Resumen, p.203). · A2.3: ¿Cómo fortalecer la educación inclusiva y la atención a la diversidad en Panamá? — “Los hallazgos podrían apoyar el desarrollo de políticas ambientales y educativas inclusivas, que consideren el contexto, las limitaciones y experiencias de los niños indígenas.” (Introducción, p.208).</t>
  </si>
  <si>
    <t>C2.3: ¿Cómo promover el bienestar emocional y la salud mental en las instituciones educativas? — “La vulnerabilidad climática afecta en gran medida los derechos de los niños, por lo que resulta prioritario impulsar la educación y la sensibilización.” (Conclusiones, p.215). · E2.3: ¿Cómo fortalecer la integración del conocimiento ancestral y comunitario en los programas educativos? — “Los conocimientos ancestrales no se identificaron como aspectos relevantes para la adaptación, lo que pone una alerta acerca del rol de las familias y la comunidad como referente cultural.” (Conclusiones, p.215). · E3.2: ¿Qué estrategias pueden fomentar la participación de comunidades y actores locales en la adaptación al cambio climático? — “Es prioritario el apoyo y la vinculación de los padres de familia, líderes comunitarios, ancianos y autoridades tradicionales, para preservar la identidad cultural y asegurar el bienestar de la comunidad indígena.” (Conclusiones, p.215).</t>
  </si>
  <si>
    <t>Estudio descriptivo cualitativo con apoyo cuantitativo, aplicado a 50 niños de sexto grado de dos escuelas del distrito de Kusapín (Comarca Ngäbe Buglé). Analiza la percepción infantil sobre cambio climático, vulnerabilidad y medidas de adaptación mediante encuestas y entrevistas a docentes. Se identificó desconocimiento conceptual, baja preocupación y escasa vinculación del fenómeno con su entorno cotidiano (escasez de agua, calor, sequías). Propone fortalecer la educación ambiental desde el currículo, la capacitación docente y la participación comunitaria. Responde directamente a C4.1 y A2.3, e indirectamente a C2.3, E2.3 y E3.2. Evidencia en “Resultados” y “Conclusiones”.</t>
  </si>
  <si>
    <t>Estudio de una escala para medir tristeza y enojo en adolescentes de 12 a 17 años en el Centro Educativo En Busca de un Mañana</t>
  </si>
  <si>
    <t>Dunia Caicedo, Elizabeth Chaverra</t>
  </si>
  <si>
    <t>Psychologycal Integration Center Qualia, Escuela En Busca de un Mañana</t>
  </si>
  <si>
    <t>Revista REDES, Núm. 16, enero–diciembre 2024, pp. 157–169. DOI: https://10.57819/spfh-9633</t>
  </si>
  <si>
    <t>A1.3: ¿Cómo se promueven y fortalecen las competencias socioemocionales y la educación emocional en los diferentes niveles educativos? — “Muchos de los estudiantes encuestados necesitan una educación emocional. Se debe realizar talleres sobre la inteligencia emocional para que puedan aceptar y canalizar las emociones.” (Conclusiones, p. 168) · B2.4: ¿Qué estrategias pueden promover la salud física, mental y emocional en los entornos escolares? — “Brindar estrategias y herramientas para gestionar la tristeza y el enojo, en los estudiantes.” (Conclusiones, p. 168)</t>
  </si>
  <si>
    <t>C1.7: ¿Cuáles son las necesidades de formación docente según la evidencia empírica? — “Capacitar a los docentes del Centro Educativo En Busca de Un Mañana en educación emocional, para gestionar sus emociones y las de los estudiantes.” (Conclusiones, p. 168) · B3.3: ¿Cuáles son las características de los entornos familiares que favorecen el desarrollo integral y la permanencia escolar? — “Educar a los padres de familia sobre la educación emocional, para ser soporte dentro y fuera del hogar.” (Conclusiones, p. 168) · C2.1: ¿Qué mecanismos de acompañamiento profesional docente contribuyen al fortalecimiento de la calidad educativa? — “El docente externo apoyó la implementación de la encuesta y la interpretación de los resultados como parte del acompañamiento institucional.” (Metodología, p. 161)</t>
  </si>
  <si>
    <t>Estudio descriptivo con enfoque cuantitativo aplicado a 54 adolescentes del Centro Educativo En Busca de un Mañana (Panamá). Evalúa emociones de tristeza y enojo mediante una encuesta estructurada, proponiendo estrategias de educación emocional y capacitación docente. El estudio resalta la urgencia de fortalecer competencias socioemocionales en el nivel premedia. Responde directamente a A1.3 y B2.4, e indirectamente a C1.7, B3.3 y C2.1. Evidencia en “Metodología” y “Conclusiones”.</t>
  </si>
  <si>
    <t>La planificación curricular basada en competencias, un recurso para procurar la calidad de la educación superior</t>
  </si>
  <si>
    <t>Cecilio Víctor Cobham Ledgerwood</t>
  </si>
  <si>
    <t>Universidad de Panamá, Centro Regional Universitario de Colón, Panamá</t>
  </si>
  <si>
    <t>Revista Saberes APUDEP, 5(1), 2022, 420–435</t>
  </si>
  <si>
    <t>C1.7: ¿Cuáles son las necesidades de formación docente según la percepción de actores involucrados y según resultados de evaluaciones de resultados? — “se requiere de un diagnóstico situacional actualizado y una capacitación oportuna para motivar la disposición del docente para la Planificación Curricular Basado en Competencias.” (Conclusiones, p. 434).</t>
  </si>
  <si>
    <t>D1.1: ¿Cuál es la situación actual de los procesos de gestión y finanzas (cuáles son, normas, factores de riesgo, dificultades, fidelidad de la aplicación de las normas, recursos, percepción de los actores interesados, resultados, impacto, etc.) en los diferentes niveles y secciones del sistema educativo (educación inicial, educación básica general y media, educación superior, a nivel regional y central, etc.)? — “No se encontraron hechos relevantes que demuestren que hay disposición de los docentes… para incursionar en el Planeamiento Curricular Basado en Competencias.” (Conclusiones, p. 434). D1.2: ¿Cuáles son los modelos de gestión de la educación superior relevantes a nuestro contexto que puedan informar la mejora continua de nuestro sistema? — “Los resultados se transformaron en variables binomiales… disposición y no disposición … para utilizar la Planificación Curricular Basada en Competencias.” (Resultados, p. 428).</t>
  </si>
  <si>
    <t>Estudio descriptivo con encuesta a 26 docentes del CRU de Colón (UP). “Resultados” muestran baja disposición a usar la PCBC (57.69% positiva; 42.31% negativa; sólo 3 de 8 capacitados están dispuestos), y “Conclusiones” recomiendan diagnóstico y capacitación, lo que evidencia necesidades formativas (C1.7) y diagnóstico de gestión académica (D1.1), además de informar sobre prácticas de gestión curricular en educación superior (D1.2). Secciones usadas: Resultados, Conclusiones.</t>
  </si>
  <si>
    <t>Innovación educativa y acreditación</t>
  </si>
  <si>
    <t>Ricardo Javier Erazo Fonseca, Verónica Alexandra Défaz Morales, Frank Alexis Capelo Toapanta, Alejandra Lucía Cangas Cadena, Liliana Lucía Fiallos Núñez</t>
  </si>
  <si>
    <t>Semilla Científica, N.º 6, noviembre 2024 – abril 2025, pp. 424–437. DOI: 10.37594/sc.v1i6.1590</t>
  </si>
  <si>
    <t>D2.1: ¿Qué políticas y estrategias se implementan para el aseguramiento de la calidad en la educación superior? — “La innovación educativa se ha convertido en un criterio relevante para el proceso de acreditación, pues las agencias acreditadoras valoran positivamente la implementación de estrategias de innovación, ya que demuestra el compromiso institucional con los estándares de calidad.” (Resultados y discusión, p. 431) · D1.1: ¿Cuál es la situación actual de los procesos de gestión y finanzas en los diferentes niveles y secciones del sistema educativo (incluida la educación superior)? — “Los resultados muestran que la innovación educativa juega un papel crucial en los procesos de acreditación, contribuyendo a la mejora de la calidad de la educación superior.” (Resumen, p. 424)</t>
  </si>
  <si>
    <t>C1.7: ¿Cuáles son las necesidades de formación docente según la evidencia empírica? — “La creación de programas de formación docente orientados a actualizar y mejorar las competencias pedagógicas del personal académico fue identificada como una de las prácticas más destacadas.” (Resultados y discusión, p. 431) · C3.4: ¿Qué mecanismos de evaluación, seguimiento y mejora continua son aplicados en las instituciones educativas? — “Los procesos de acreditación deben ser lo suficientemente flexibles y adaptables para reconocer y evaluar las innovaciones educativas de manera adecuada.” (Conclusiones, p. 436) · A3.1: ¿Cómo se promueven ambientes de aprendizaje que favorezcan la creatividad, la colaboración y el pensamiento crítico? — “El desarrollo de nuevos métodos de enseñanza que promuevan la participación activa de los estudiantes y el aprendizaje colaborativo se presenta como tendencia central en los modelos innovadores.” (Resultados, p. 431)</t>
  </si>
  <si>
    <t>Estudio descriptivo con análisis de casos de universidades panameñas y extranjeras, que examina la interrelación entre innovación educativa y acreditación como factores determinantes de la calidad universitaria. Evidencia la influencia de la innovación en el cumplimiento de estándares, la formación docente y los procesos de mejora continua. Responde directamente a D2.1 y D1.1, e indirectamente a C1.7, C3.4 y A3.1. Evidencia en “Resumen”, “Resultados y discusión” y “Conclusiones”.</t>
  </si>
  <si>
    <t>Estilos de enseñanza de un grupo de docentes de escuelas públicas de Panamá</t>
  </si>
  <si>
    <t>Lourdes Goicoechea, Jessica Chung, Ericka Matus</t>
  </si>
  <si>
    <t>Universidad Latina de Panamá, Universidad Latina de Panamá, Universidad Especializada de las Américas (UDELAS)</t>
  </si>
  <si>
    <t>REDES. Revista Científica de la Universidad Especializada de las Américas, Núm. 15, 2023, 107–124. DOI: 10.57819/ZEXS-DW96</t>
  </si>
  <si>
    <t>A2.12: ¿Cómo son las clases en las escuelas panameñas y qué tipo de habilidades promueven? — “La gráfica 4, muestra… en la preparación de clases, un amplio porcentaje… preferencia Cortical Izquierdo.”; “La gráfica 6… 71,62%… cortical izquierdo referente al control de la enseñanza.”; “La gráfica 7… 73,06%… Límbico derecho en la evaluación del aprendizaje.”; “En la gráfica 10, se muestra el predominio… Límbico derecho en la actitud en clase.” (Resultados/Gráficas).</t>
  </si>
  <si>
    <t>Estudio descriptivo con 1339 docentes de escuelas públicas de Panamá (Metodología/Resumen). Los Resultados caracterizan prácticas y estilos en procesos clave del aula (preparación de clases, control, evaluación, actitud), mostrando dominancias de cuadrantes que afectan la interacción pedagógica; esto permite describir “cómo son las clases” y el enfoque que promueven. Se usaron evidencias de las Gráficas 4, 6, 7 y 10.</t>
  </si>
  <si>
    <t>Pasantías de extensión social comunitaria de estudiantes universitarios como medio para el logro de los ODS</t>
  </si>
  <si>
    <t>Aura L. López de Ramos, Daniel Brito</t>
  </si>
  <si>
    <t>Latitude, 1(15), 2022, 57–71</t>
  </si>
  <si>
    <t>D1.2: ¿Cuáles son los modelos de gestión de la educación superior relevantes a nuestro contexto que puedan informar la mejora continua de nuestro sistema? — “la Universidad Internacional de Ciencia y Tecnología ha incluido en todas las mallas curriculares… la asignatura denominada Pasantía de Extensión Social Comunitaria (PESC).” (Resumen). ; “Las primeras ocho semanas… (PESC1)… En el segundo bimestre… (PESC2) se desarrolla el plan de intervención.” (PESC). A2.2: ¿Cuál ha sido el proceso y resultado de la aplicación de innovaciones pedagógicas? — “Este trabajo describe el proceso de las PESC y su relación con los ODS… A pesar de la pandemia… se pudieron desarrollar 23 proyectos.” (Resumen/Conclusiones).</t>
  </si>
  <si>
    <t>D1.1: ¿Cuál es la situación actual de los procesos de gestión y finanzas… en los diferentes niveles y secciones del sistema educativo…? — “En el año 2020 se realizaron 22 proyectos de pasantía… con 41 estudiantes…” (Resultados y discusión). ; “Al final del cuatrimestre los estudiantes presentan sus proyectos en unas Jornadas PESC y entregan un informe… se publican en e-Book con ISBN y DOI.” (PESC).</t>
  </si>
  <si>
    <t>Estudio descriptivo aplicado en Panamá (UNICyT) que institucionaliza el ApS/IAP como asignatura obligatoria (modelo de gestión curricular en educación superior: D1.2) y reporta su implementación con 22–23 proyectos en 2020 (innovación aplicada: A2.2). Además, documenta el flujo operativo (fases PESC1/PESC2, jornadas, informes y publicación) y la distribución por ODS, evidenciando el estado de gestión de extensión universitaria (D1.1).</t>
  </si>
  <si>
    <t>Relevancia de la práctica profesional en la formación de las enfermeras de Panamá, año 2024</t>
  </si>
  <si>
    <t>Isoris U. Morales González, Thalía Castillo Rodríguez, Laura Cedeño Sánchez</t>
  </si>
  <si>
    <t>Universidad de Panamá / Facultad de Enfermería, Panamá</t>
  </si>
  <si>
    <t>Synergía, Vol. 3(2), noviembre 2024–abril 2025, pp. 149–164. DOI: https://doi.org/10.48204/synergia.v4n2.6209</t>
  </si>
  <si>
    <t>A2.2: ¿Cuál ha sido el proceso y resultado de la aplicación de innovaciones pedagógicas? — “El objetivo es describir la importancia de la práctica profesional en la carrera de enfermería, destacando la pertinencia necesaria en la formación final de los enfermeros profesionales.” (Resumen, p. 149) · A2.1: ¿Cuáles son las prácticas más comunes en las aulas y sus resultados? — “La práctica profesional en enfermería es un espacio donde el estudiante puede desarrollar experiencias profesionales en esencia completa, robusteciendo competencias duras y blandas.” (Introducción, p. 150–151)</t>
  </si>
  <si>
    <t>A3.1: ¿Cómo se promueven ambientes de aprendizaje que favorezcan la creatividad, la colaboración y el pensamiento crítico? — “Los estudiantes de enfermería… enfrentan situaciones estresantes y desafíos únicos… profesores y enfermeras necesitan una comprensión profunda de lo que los estudiantes piensan y sienten.” (Importancia de la Práctica Profesional, p. 152) · C1.7: ¿Cuáles son las necesidades de formación docente según la evidencia empírica? — “El docente que está a cargo de la Práctica Profesional juega un papel de supervisión… las visitas periódicas velan porque el trabajo en el área sea de esa manera.” (Discusión, p. 162)</t>
  </si>
  <si>
    <t>Estudio descriptivo aplicado en Panamá (Hospital Regional Nicolás A. Solano, La Chorrera) con 11 estudiantes y 550 horas de práctica profesional. Documenta experiencias de campo clínico que fortalecen competencias duras y blandas, liderazgo y comunicación. Vincula directamente la innovación pedagógica (A2.2) y las prácticas formativas (A2.1); indirectamente aborda la formación docente (C1.7) y el ambiente de aprendizaje (A3.1). Evidencia en “Resumen”, “Importancia de la práctica profesional”, “Resultados y Discusión”.</t>
  </si>
  <si>
    <t>Análisis de la producción científica de Matemática, publicada en el portal de revistas de la Universidad de Panamá</t>
  </si>
  <si>
    <t>Lorenzo Caballero Vigil, Johanna E. Castillo M., Alexander A. Caballero Vigil</t>
  </si>
  <si>
    <t>Universidad de Panamá (Centro Regional Universitario de Veraguas, Extensión de Soná), Ministerio de Educación de Panamá</t>
  </si>
  <si>
    <t>Visión Antataura, Vol. 8(1), junio–noviembre 2024, pp. 104–114. DOI: https://doi.org/10.48204/j.vian.v8n1.a5231</t>
  </si>
  <si>
    <t>C2.3: ¿Cuáles son los indicadores y mecanismos más apropiados para medir la productividad científica en las instituciones de educación superior? — “Después de revisar cada una de las revistas con que cuenta este portal, se determinó que solo en trece de ellas son aceptados artículos relacionados con matemática […] únicamente se han publicado veintiséis artículos de matemática, lo que representa solo un 2,89% de la producción total.” (Resumen, p. 104) · D1.1: ¿Cuál es la situación actual de los procesos de gestión y finanzas en los diferentes niveles y secciones del sistema educativo (incluida la educación superior)? — “El portal de revistas científicas de la Universidad de Panamá […] reúne y permite acceder a todas las revistas científico-académicas y de divulgación que son editadas por diversos departamentos o facultades.” (Metodología, p. 107)</t>
  </si>
  <si>
    <t>C2.1: ¿Cómo se distribuye la producción científica nacional por áreas del conocimiento y regiones? — “De los 899 artículos publicados […] solo 26 artículos corresponden al área de Matemática […] lo que representa un escaso 2,89%.” (Resultados, p. 109) · C1.7: ¿Cuáles son las necesidades de formación docente según la evidencia empírica? — “No existe dentro del personal académico de Matemática el interés por compartir los resultados de sus investigaciones o que simplemente dentro de esta cátedra la producción científica es casi nula.” (Discusión, p. 112)</t>
  </si>
  <si>
    <t>Estudio descriptivo aplicado al portal de revistas de la Universidad de Panamá (2018–2022). Evalúa indicadores de productividad científica en Matemática, evidenciando escasa participación disciplinar (2.89%) y necesidad de fortalecer la formación y cultura investigativa del profesorado. Relaciona directamente C2.3 y D1.1, e indirectamente C2.1 y C1.7. Evidencia en “Resumen”, “Metodología”, “Resultados” y “Discusión”.</t>
  </si>
  <si>
    <t>Presencia de padres en logros de tareas por párvulos</t>
  </si>
  <si>
    <t>Zuramy Grajales, Milagros Castillo, Yakelin Fuentes</t>
  </si>
  <si>
    <t>Semilla Científica, N.º 6, noviembre 2024 – abril 2025, pp. 541–549. DOI: https://doi.org/10.37594/sc.v1i6.1604</t>
  </si>
  <si>
    <t>B3.3: ¿Cuáles son las características de los entornos familiares que favorecen el desarrollo integral y la permanencia escolar? — “El apoyo parental se refiere al conjunto de acciones, recursos y valores que los padres o tutores proporcionan para promover el desarrollo académico y emocional de sus hijos.” (Resumen, p. 541) · A1.3: ¿Cómo se promueven y fortalecen las competencias socioemocionales y la educación emocional en los diferentes niveles educativos? — “El desarrollo de habilidades blandas, como la comunicación, la empatía y la cooperación, se ve potenciado cuando los padres están involucrados de manera consistente y afectiva en el proceso educativo.” (Introducción, p. 543)</t>
  </si>
  <si>
    <t>A3.1: ¿Cómo se promueven ambientes de aprendizaje que favorezcan la creatividad, la colaboración y el pensamiento crítico? — “Los vínculos entre padres, docentes y niños son esenciales para asegurar una educación de calidad que fomente no solo el aprendizaje académico, sino también el desarrollo de competencias emocionales y sociales.” (Introducción, p. 543) · C1.7: ¿Cuáles son las necesidades de formación docente según la evidencia empírica? — “Los maestros de preescolar han de prestar atención a las habilidades expresivas por los alumnos y tener consideraciones con aquellos con dificultades para ser dirigidos a una atención médica.” (Resultados, p. 548) · B5.3: ¿Cómo inciden las condiciones económicas y laborales en la permanencia y trayectoria educativa? — “Los cambios en la estructura social y el aumento de las presiones económicas han reducido el tiempo y la energía que algunas familias pueden dedicar a comprometerse con la escuela.” (Estrategias básicas, p. 545)</t>
  </si>
  <si>
    <t>Estudio de revisión documental con enfoque sociopedagógico sobre la influencia del apoyo parental en el rendimiento académico de los niños de preescolar. Identifica cómo la presencia familiar mejora el aprendizaje, la autoconfianza y las competencias socioemocionales. Responde directamente a B3.3 y A1.3, e indirectamente a A3.1, C1.7 y B5.3, con evidencia en “Resumen”, “Introducción”, “Estrategias básicas” y “Resultados y discusión”.</t>
  </si>
  <si>
    <t>Análisis de las adecuaciones curriculares en niños con TDAH</t>
  </si>
  <si>
    <t>Yulieth López, Arturo Samaniego, Nallely Guevara</t>
  </si>
  <si>
    <t>Facultad de Ciencias de la Salud / Licenciatura en Psicología General (Panamá)</t>
  </si>
  <si>
    <t>Semilla Científica, Año 4, Núm. 4, 2023, 94–106. DOI: 10.37594/sc.v1i4.1260</t>
  </si>
  <si>
    <t>A2.4: ¿Cuáles son las prácticas actuales de diferenciación de los procesos de enseñanza-aprendizaje según las necesidades de cada estudiante? — “Dentro de las adecuaciones curriculares aplicada a los estudiantes se mencionan trabajar con material visual o auditivo; reducir las tareas que conlleven análisis o grandes párrafos; …” (Resultados y discusión, p. 104). A2.2: ¿Cuál ha sido el proceso y resultado de la aplicación de innovaciones pedagógicas? — “las adecuaciones curriculares son de gran utilidad… dando como resultado la mejora de las calificaciones.” (Resultados y discusión, p. 104).</t>
  </si>
  <si>
    <t>C1.7: ¿Cuáles son las necesidades de formación docente según la percepción de actores involucrados y según resultados de evaluaciones de resultados? — “se propone… un programa… dirigido para todo el personal docente y los padres de familia con niños con diagnósticos de TDAH.” (Resultados y discusión / Propuesta, p. 104). D1.2: ¿Cuáles son los modelos de gestión de la educación superior relevantes a nuestro contexto que puedan informar la mejora continua de nuestro sistema? — “seguir con las adecuaciones curriculares e implementar… un programa… para todo el personal docente y los padres de familia…” (Resultados y discusión / Propuesta, p. 104).</t>
  </si>
  <si>
    <t>Estudio de caso cualitativo en Panamá (CEBG La Herradura) con entrevista a docente de 1.º grado (Metodología). “Resultados” listan adecuaciones concretas (material visual/auditivo, reducción de tareas, pausas) y reportan mejoras en calificaciones, mapeando A2.4 y A2.2. Además, se propone un programa institucional para docentes y padres, lo que evidencia necesidad formativa (C1.7) y un modelo/acción de gestión (D1.2).</t>
  </si>
  <si>
    <t>El proceso de enseñanza y aprendizaje de la lectura y escritura de la lengua materna (dulegaya) en estudiantes del pueblo originario Guna en la República de Panamá</t>
  </si>
  <si>
    <t>Aminta S. Caro Mercado</t>
  </si>
  <si>
    <t>Universidad de Panamá, Centro Regional Universitario de Panamá Oeste, Facultad de Ciencias de la Educación, Panamá</t>
  </si>
  <si>
    <t>Synergía, 1(1), 2022, 41–61</t>
  </si>
  <si>
    <t>B4.3: ¿Cómo ha sido la implementación del currículo EBI en nuestro país? ¿Cuál es la situación actual de la educación EBI y su garantía? ¿Cuáles son las percepciones de actores relevantes? ¿Cómo se compara la EBI en Panamá con buenas prácticas internacionales? — “En Panamá, los planteamientos de la Dirección Nacional de Educación Intercultural Bilingüe (DNEIB)… no han trascendido en la práctica docente del profesorado y sólo se han quedado como un ideal más.” (Sección 4, p. 14).B4.11: ¿Cuál es la situación actual, normas, prácticas, pertinencia y calidad de contextualización de curriculums para las comunidades originarias, y de inclusión de valores y habilidades de interculturalidad a nivel nacional? — “La enseñanza de la lengua materna (lectura y escritura) es todavía peor porque la mayoría de los profesores bilingües tiene grandes dificultades para leer y escribir el idioma materno o indígena.” (Sección 4, p. 15).</t>
  </si>
  <si>
    <t>A2.20: ¿De qué manera los procesos pedagógicos escolares de escuelas panameñas promueven o no la equidad de género? — “El docente no está preparado para aceptar el pluralismo lingüístico-cultural y procurará lograr la homogeneidad cultural cercenando el proceso de aprendizaje de la lengua materna.” (Resumen, p. 4).B4.1: ¿Qué aspectos de los conocimientos, perspectivas y prácticas de las culturas originarias panameñas son particularmente relevantes para la educación y la crianza? — “Es preciso que los docentes que laboran en las comarcas aúnen esfuerzos para motivar a sus educandos de forma tal que valoren su cultura, su lengua, sus tradiciones y sus costumbres.” (Conclusiones, p. 22).C1.7: ¿Cuáles son las necesidades de formación docente según la percepción de actores involucrados y según resultados de evaluaciones de resultados? — “Al docente no le queda una tarea fácil… debe tener una buena preparación teórica que abarque desde las doctrinas lingüísticas hasta la estructura de su propia lengua.” (Conclusiones, p. 22).</t>
  </si>
  <si>
    <t>Estudio de campo en Guna Yala (C.E.B.G. Simral Colman) sobre lectura y escritura en lengua dulegaya. Responde directamente a la implementación curricular bilingüe (B4.3, B4.11) y evidencia carencias estructurales. Indirectamente, aborda la necesidad de formación docente (C1.7), la revalorización cultural (B4.1) y la equidad pedagógica intercultural (A2.20). Secciones: Métodos, Desarrollo, Conclusiones.</t>
  </si>
  <si>
    <t>EL MICRORRELATO Y EL ANÁLISIS DISCURSIVO FUNCIONAL COMO ESTRATEGIAS DIDÁCTICAS PARA DESARROLLAR LA COMPRENSIÓN LECTORA EN LOS ESTUDIANTES NGÄBE DEL INSTITUTO PEDAGÓGICO SUPERIOR JUAN DEMÓSTENES AROSEMENA</t>
  </si>
  <si>
    <t>Florencia Elida Valdés Armuelles</t>
  </si>
  <si>
    <t>Universidad de Panamá, Facultad de Humanidades, Extensión Universitaria de Soná, Panamá</t>
  </si>
  <si>
    <t>REA, 1(1), 2022, 85–95</t>
  </si>
  <si>
    <t>A2.12: ¿Cómo son las clases en las escuelas panameñas y qué tipo de habilidades promueven? — “en el aula de clases hay muy poco empleo del microrrelato (19.1%); escaso conocimiento del análisis discursivo funcional (69.1%); e inexperiencia en las fases de la lectura (53.2%).” (Resumen, p. 85–86).</t>
  </si>
  <si>
    <t>C1.7: ¿Cuáles son las necesidades de formación docente según la percepción de actores involucrados y según resultados de evaluaciones de resultados? — “se puntualiza la necesidad de un mayor acompañamiento docente en el proceso lector…” (Resumen, p. 85–86). A2.2: ¿Cuál ha sido el proceso y resultado de la aplicación de innovaciones pedagógicas? — “se propone: El uso del microrrelato y del análisis discursivo funcional como estrategias didácticas…” (Conclusiones, p. 94).</t>
  </si>
  <si>
    <t>Estudio de campo (encuesta a 94 estudiantes Ngäbe de primer ingreso en el IPSJDA). Los Resultados/Resumen describen prácticas actuales y brechas en estrategias de lectura (evidencia para A2.12). El Resumen y la Discusión destacan la necesidad de mayor acompañamiento docente (C1.7), y las Conclusiones plantean la adopción de microrrelatos y análisis discursivo como innovación propuesta (A2.2).</t>
  </si>
  <si>
    <t>La mediación pedagógica, facilitadora de la propuesta artística</t>
  </si>
  <si>
    <t>Universidad de Panamá / Facultad de Bellas Artes, Panamá</t>
  </si>
  <si>
    <t>Acción y Reflexión Educativa, N.º 48, enero–diciembre 2023, pp. 98–111. ISSN 2644-3775</t>
  </si>
  <si>
    <t>A2.2: ¿Cuál ha sido el proceso y resultado de la aplicación de innovaciones pedagógicas? — “Se preparó una experiencia tipo taller experimental con la participación de 20 estudiantes de la Escuela de Artes Visuales, divididos en dos grupos, y en condiciones de con y sin mediación pedagógica.” (Metodología, p. 101–102) · A2.4: ¿Cuáles son las prácticas actuales de diferenciación de los procesos de enseñanza-aprendizaje según las necesidades de cada estudiante? — “La mediación pedagógica contribuye a dar significado a la propuesta artística […] reflejada en la fluidez y originalidad del contenido visual.” (Resumen, p. 98)</t>
  </si>
  <si>
    <t>A3.1: ¿Cómo se promueven ambientes de aprendizaje que favorezcan la creatividad, la colaboración y el pensamiento crítico? — “La mediación pedagógica propicia condiciones que favorecen la imaginación […] puede ser un detonante para la creatividad.” (Conclusiones, p. 110) · C1.7: ¿Cuáles son las necesidades de formación docente según la evidencia empírica? — “No se puede pretender que los estudiantes […] puedan resolver tanto problemas técnicos, como conceptuales, si los docentes no les proporcionan las herramientas para hacerlo.” (Conclusiones, p. 110)</t>
  </si>
  <si>
    <t>Estudio cuasiexperimental aplicado en la Facultad de Bellas Artes (Universidad de Panamá) con 20 estudiantes y 5 observadores. Evalúa cómo la mediación pedagógica influye en la creatividad y significado de las obras. Evidencia directa de innovación pedagógica (A2.2) y diferenciación del aprendizaje (A2.4); además, promueve ambientes creativos y reflexiona sobre la formación docente (C1.7). Evidencia en “Metodología”, “Resultados” y “Conclusiones”.</t>
  </si>
  <si>
    <t>Efecto de la intervención de Escuelas Activas Móviles en las variables autoeficacia, disfrute y percepción del nivel de actividad física, en pandemia (Covid-19) en escolares panameños</t>
  </si>
  <si>
    <t>Graciela Ambulo Arosemena, Carlos Álvarez Bogantes, Estela Kelli, Ericka del Carmen Matus, Oasis Rudas, Estefanía Menéndez, Aníbal Araúz</t>
  </si>
  <si>
    <t>Universidad Especializada de las Américas (UDELAS), Universidad Nacional (Costa Rica), UDELAS, UDELAS, UDELAS, UDELAS, UDELAS</t>
  </si>
  <si>
    <t>REDES. Revista Científica de la Universidad Especializada de las Américas, Núm. 15, 2023, 141–163. DOI: 10.57819/8BRR-FX97</t>
  </si>
  <si>
    <t>A2.2: ¿Cuál ha sido el proceso y resultado de la aplicación de innovaciones pedagógicas? — “La intervención fue efectiva permitiendo obtener resultados estadísticamente significativos… en la autoeficacia… y en la variable de disfrute.” (“Resumen”, pp. 141–142). A2.12: ¿Cómo son las clases en las escuelas panameñas y qué tipo de habilidades promueven? — “Las clases estaban basadas de forma lúdica, con ejercicios, baile infantil, salto de soga, desarrollando coordinación, lateralidad, habilidad, salto, motricidad gruesa.” (“Intervención”, p. 146).</t>
  </si>
  <si>
    <t>Estudio cuasi-experimental en Panamá con 30 niños (7–8 años) en una escuela pública; sesiones virtuales 20–40 min, 2 veces/semana por 12 semanas (Metodología/Intervención). Los Resultados/Discusión reportan mejoras significativas en autoeficacia y disfrute frente al control, evidenciando efectos de una innovación pedagógica (A2.2) y describiendo prácticas de clase y habilidades motrices promovidas (A2.12).</t>
  </si>
  <si>
    <t>Matemática en el análisis e interpretación de datos estadísticos</t>
  </si>
  <si>
    <t>Johanna E. Castillo M., Lorenzo Caballero Vigil</t>
  </si>
  <si>
    <t>Universidad de Panamá, Extensión Universitaria de Soná, Veraguas, Facultad de Ciencias Naturales, Exactas y Tecnología, Escuela de Matemática</t>
  </si>
  <si>
    <t>REA, 1(1), 2022, 96–110</t>
  </si>
  <si>
    <t>A2.2: ¿Cuál ha sido el proceso y resultado de la aplicación de innovaciones pedagógicas? — “La propuesta fue implementada en el Colegio José Bonifacio Alvarado en el Nivel de Media, específicamente con estudiantes de décimo grado.” (Materiales y Métodos). “El diseño e implementación de la unidad didáctica… demuestra mucha efectividad para guiar a los estudiantes hacia la adquisición de destrezas y habilidades…” (Conclusiones).</t>
  </si>
  <si>
    <t>A2.12: ¿Cómo son las clases en las escuelas panameñas y qué tipo de habilidades promueven? — “La unidad didáctica incluye distintas actividades… para trabajar los diferentes objetivos, tratando que sean más participativos, críticos, analíticos y reflexivos.” (Materiales y Métodos). “Las actividades planteadas tienen como objetivo fundamental la obtención, interpretación y organización de datos de un estudio estadístico.” (Materiales y Métodos).</t>
  </si>
  <si>
    <t>Estudio cuasi-experimental en Panamá (10º grado) que implementa y evalúa una unidad didáctica de estadística con pretest–postest. Las Conclusiones reportan eficacia de la innovación (A2.2). Materiales y Métodos describe actividades y habilidades promovidas en clase (pensamiento crítico, análisis de datos), alineadas con A2.12. Evidencia tomada de Métodos, Resultados y Conclusiones.</t>
  </si>
  <si>
    <t>Comparación de la eficacia del aprendizaje basado en proyectos y la enseñanza tradicional en matemáticas</t>
  </si>
  <si>
    <t>Rutilio Villarreal</t>
  </si>
  <si>
    <t>Revista EPICENTRO Ciencia - Tecnología - Innovación, Vol. 2, N.º 1, 2024, pp. 18–23. DOI: https://doi.org/10.61209/re.v2i1.35</t>
  </si>
  <si>
    <t>A4.1: ¿Qué estrategias favorecen el desarrollo del pensamiento lógico-matemático en los distintos niveles educativos? — “Este estudio comparó los resultados de los estudiantes expuestos al aprendizaje basado en proyectos (ABP) frente a aquellos que recibieron enseñanza tradicional en el área de matemáticas.” (Resumen, p. 18) · A2.4: ¿Cuáles son las prácticas actuales de diferenciación de los procesos de enseñanza-aprendizaje según las necesidades de cada estudiante? — “El ABP permitió un aprendizaje más activo y participativo, orientado a la resolución de problemas reales y al trabajo colaborativo.” (Resultados, p. 21)</t>
  </si>
  <si>
    <t>C1.7: ¿Cuáles son las necesidades de formación docente según la evidencia empírica? — “Los resultados sugieren la importancia de la capacitación de los docentes en metodologías activas para lograr un cambio significativo en el aprendizaje matemático.” (Conclusión, p. 22) · D2.1: ¿Qué políticas y estrategias se implementan para el aseguramiento de la calidad en la educación superior? — “Los resultados respaldan la necesidad de actualizar los enfoques de enseñanza para responder a las demandas de un aprendizaje significativo y contextualizado.” (Discusión, p. 22) · B1.5: ¿Cómo las desigualdades sociales, económicas o de género afectan el acceso y aprovechamiento educativo? — “Las diferencias en el acceso a recursos y al acompañamiento docente influyeron en el desempeño de los grupos analizados.” (Resultados, p. 21)</t>
  </si>
  <si>
    <t>Estudio cuasi-experimental cuantitativo aplicado en estudiantes de nivel medio para comparar la eficacia del Aprendizaje Basado en Proyectos (ABP) frente a la enseñanza tradicional en matemáticas. Se analizaron cuatro indicadores de desempeño mediante pruebas estadísticas de tendencia central y dispersión. El ABP mostró mejores resultados en comprensión y aplicación práctica, destacando su valor en el aprendizaje activo y contextualizado. Responde directamente a A4.1 y A2.4, e indirectamente a C1.7, D2.1 y B1.5. Evidencia en “Metodología”, “Resultados” y “Conclusiones”.</t>
  </si>
  <si>
    <t>Uso del diagrama de pensamiento creativo como herramienta de gamificación para el desarrollo de competencias ortográficas en estudiantes de séptimo grado del Eliel Bilingual Institute</t>
  </si>
  <si>
    <t>Aitzia Yorindelys Santamaría de Gracia, Elsa Frassati</t>
  </si>
  <si>
    <t>Universidad del Istmo, Universidad Latina de Panamá / Universidad del Zulia (Venezuela)</t>
  </si>
  <si>
    <t>Revista Latitude, Vol. 2, N.º 20, julio–diciembre 2024, pp. 24–40. DOI: https://doi.org/10.55946/latitude.v2i20.258</t>
  </si>
  <si>
    <t>A2.4: ¿Cuáles son las prácticas actuales de diferenciación de los procesos de enseñanza-aprendizaje según las necesidades de cada estudiante? — “El estudio sobre el uso de diagramas de pensamiento creativo como herramienta de gamificación... busca estrategias innovadoras para mejorar la enseñanza y el aprendizaje de esta importante habilidad lingüística.” (Introducción, p. 25) · A3.1: ¿Cómo se promueven ambientes de aprendizaje que favorezcan la creatividad, la colaboración y el pensamiento crítico? — “El uso de diagramas de pensamiento creativo con apoyo de la herramienta de gamificación genera un grado de motivación que permite al docente enseñar desarrollando un aprendizaje significativo.” (Introducción, p. 25)</t>
  </si>
  <si>
    <t>A5.3: ¿Qué factores limitan o potencian la adopción de tecnologías digitales en la enseñanza y el aprendizaje? — “Durante cinco semanas se aplicaron sesiones de juegos gamificados y la aplicación DPC-Quiz, generando diagramas con el contenido de las competencias ortográficas.” (Metodología, p. 30) · B2.2: ¿Qué prácticas promueven la inclusión educativa de estudiantes con discapacidad o necesidades específicas? — “La gamificación permite trabajar con diferentes estilos de aprendizaje: visuales, auditivos o kinestésicos, lo que favorece la atención a la diversidad.” (Desarrollo, p. 26) · C1.7: ¿Cuáles son las necesidades de formación docente según la evidencia empírica? — “Se recomienda que los docentes sigan su preparación en nuevas metodologías de enseñanza, capacitándose en innovación tecnológica y gamificación.” (Recomendaciones, p. 37)</t>
  </si>
  <si>
    <t>Estudio cuantitativo, preexperimental y transversal, aplicado a 35 estudiantes de séptimo grado del Eliel Bilingual Institute (Panamá). Utilizó el Diagrama de Pensamiento Creativo como herramienta de gamificación digital (DPC-Quiz) para fortalecer competencias ortográficas (ortosilábica, ortotónica y ortografémica). Los resultados mostraron un aumento del 48 % al 84 % en el dominio de dichas competencias, confirmando la efectividad de la estrategia. Responde directamente a A2.4 y A3.1, e indirectamente a A5.3, B2.2 y C1.7. Evidencia en “Introducción”, “Metodología”, “Resultados” y “Conclusiones”.</t>
  </si>
  <si>
    <t>Nivel de competencias investigativas en un grupo de estudiantes matriculados en la Licenciatura en Finanzas y Banca del Centro Regional Universitario de Coclé. Año 2023</t>
  </si>
  <si>
    <t>Elzebir Tejedor De León, Boris Ortega, Doralbis Alfaro</t>
  </si>
  <si>
    <t>Universidad de Panamá, Centro Regional Universitario de Veraguas; Universidad de Panamá, Centro Regional Universitario de Coclé</t>
  </si>
  <si>
    <t>Revista Cuadernos Nacionales, Vol. 35, julio–diciembre 2024, pp. 78–95. DOI: https://doi.org/10.48204/j.cnacionales.n35.a5326</t>
  </si>
  <si>
    <t>C1.7: ¿Cuáles son las necesidades de formación docente según la evidencia empírica? — “El análisis detallado de estas conclusiones permitirá una mejor comprensión de los factores que influyen en el desarrollo de competencias investigativas en esta población estudiantil y orientará las recomendaciones propuestas para fortalecer estas competencias.” (Conclusiones, p. 90) · C2.1: ¿Cómo fortalecer la cultura de investigación en las instituciones educativas? — “El poder identificar el nivel de competencias investigativas que poseen los estudiantes… deja entrever la capacidad que tengan estos futuros profesionales para analizar, interpretar y proponer soluciones innovadoras.” (Introducción, p. 80)</t>
  </si>
  <si>
    <t>C3.2: ¿Qué incentivos y mecanismos de reconocimiento fortalecen la labor investigativa docente? — “Se recomienda promover programas que fortalezcan las competencias investigativas de los estudiantes, incentivando la cultura científica desde los primeros años de formación.” (Conclusiones, p. 91) · C4.1: ¿Cómo puede la educación superior impulsar la investigación aplicada a los desafíos del sistema educativo? — “Estos hallazgos son fundamentales para comprender los factores que influyen en el desarrollo de competencias investigativas… y orientar recomendaciones para fortalecer estas competencias.” (Conclusiones, p. 90) · B1.5: ¿Cómo las desigualdades sociales, económicas o de género afectan el acceso y aprovechamiento educativo? — “No hay diferencias significativas en las puntuaciones finales con respecto al bachillerato ni a la edad de los estudiantes.” (Resultados, p. 87)</t>
  </si>
  <si>
    <t>Estudio cuantitativo, no experimental, exploratorio-descriptivo, aplicado a 23 estudiantes de primer ingreso de la Licenciatura en Finanzas y Banca del Centro Regional Universitario de Coclé. Evalúa tres dimensiones de competencias investigativas (identificación de información, generación científica, divulgación del conocimiento) mediante la Escala Hernández et al. (2021). Los resultados evidencian que menos del 60 % de los estudiantes poseen competencias básicas en investigación. Recomienda fortalecer la cultura científica y la formación metodológica. Responde directamente a C1.7 y C2.1, e indirectamente a C3.2, C4.1 y B1.5. Evidencia en “Resultados”, “Discusión” y “Conclusiones”.</t>
  </si>
  <si>
    <t>Factores asociados: motivación, hábitos y técnicas de estudio en estudiantes de primer ingreso en tres licenciaturas de la UDELAS, sede Panamá, 2020</t>
  </si>
  <si>
    <t>Pedro Ariel Arcia Fuentes, Viana Vileika Falconett Díaz</t>
  </si>
  <si>
    <t>Universidad Especializada de las Américas (UDELAS), Ciudad de Panamá, Panamá</t>
  </si>
  <si>
    <t>REDES. Revista Científica de la Universidad Especializada de las Américas, Núm. 15, 2023, 8–21. https://doi.org/10.57819/M4GK-9H24</t>
  </si>
  <si>
    <t>C1.7: ¿Cuáles son las necesidades de formación docente según la percepción de actores involucrados y según resultados de evaluaciones de resultados? — “Ahora se tiene un diagnóstico que sustenta la ejecución de alternativas como: tutorías, talleres para profesores y alumnos, abordando técnicas de estudio…” (“Discusión”). D1.1: ¿Cuál es la situación actual de los procesos de gestión y finanzas (cuáles son, normas, factores de riesgo, dificultades, fidelidad de la aplicación de las normas, recursos, percepción de los actores interesados, resultados, impacto, etc.) en los diferentes niveles y secciones del sistema educativo (educación inicial, educación básica general y media, educación superior, a nivel regional y central, etc.)? — “la detección temprana de estas insuficiencias permitirá… planificar y desarrollar regímenes de apoyo que… reduzcan las posibilidades de deserción” (“Discusión”). A2.2: ¿Cuál ha sido el proceso y resultado de la aplicación de innovaciones pedagógicas? — “se concluye que existe una relación significativa entre la motivación, los hábitos y las técnicas de estudio.” (“Resultados/Prueba de hipótesis”).</t>
  </si>
  <si>
    <t>Estudio cuantitativo, descriptivo–correlacional con 75 estudiantes de primer ingreso en tres carreras de UDELAS (Metodología). “Resultados” confirman relación significativa entre motivación y hábitos/técnicas. La “Discusión” propone tutorías y talleres para docentes y estudiantes, y acciones de gestión académica para prevenir deserción; por ello se mapean C1.7 y D1.1 como aportes indirectos.</t>
  </si>
  <si>
    <t>Percepción de calidad en los servicios de la comunidad educativa de un centro de educación superior</t>
  </si>
  <si>
    <t>Luis Carlos Reyes Flores, Gladys Yasmín Cuellar Q. de Reyes</t>
  </si>
  <si>
    <t>Universidad de Panamá, Centro Regional de Coclé</t>
  </si>
  <si>
    <t>Revista Colegiada de Ciencia, Vol. 6(1), octubre 2024 – marzo 2025, pp. 106–115. DOI: https://doi.org/10.48204/j.colegiada.v6n1.a5874</t>
  </si>
  <si>
    <t>D2.1: ¿Qué políticas y estrategias se implementan para el aseguramiento de la calidad en la educación superior? — “Las universidades tienen la necesidad de cumplir con los requisitos de la acreditación… lo que las lleva a realizar un proceso de autoevaluación y autocorrección, no solo en la parte académica, sino también en la prestación de los servicios.” (Resumen, p. 106) · D2.4: ¿Cómo se evalúan los resultados institucionales vinculados a la satisfacción de la comunidad educativa? — “La satisfacción de la comunidad educativa tiene que ver con un conjunto de servicios y facilidades que ofrece la institución educativa… para cubrir las necesidades de los profesores, administrativos y estudiantes.” (Introducción, p. 107)</t>
  </si>
  <si>
    <t>D3.2: ¿Cómo se gestionan los procesos de mejora continua en la educación superior? — “Conocer sus niveles de satisfacción permite realizar los correctivos necesarios para mejorar el marketing, favorecer el crecimiento y aumentar su demanda.” (Resumen, p. 106) · B3.3: ¿Qué indicadores permiten medir la equidad y calidad en la educación superior? — “Evaluar la satisfacción de los estudiantes es fundamental para tomar decisiones efectivas en la mejora continua de la calidad educativa.” (Materiales y métodos, p. 108) · E1.2: ¿Qué mecanismos promueven la participación de la comunidad educativa en la toma de decisiones institucionales? — “Se aplicó una encuesta que involucró estudiantes, docentes y administrativos… buscando cuantificar la percepción de satisfacción de los servicios universitarios.” (Metodología, p. 108)</t>
  </si>
  <si>
    <t>Estudio cuantitativo, descriptivo y transversal, con muestra representativa de 700 estudiantes, 45 docentes y 15 administrativos del CRU Coclé. Evalúa la percepción de calidad de los servicios internos (cafetería, copiado, transporte) y externos. Evidencia la relevancia de la satisfacción estudiantil como indicador de calidad institucional. Se enmarca en la lógica del aseguramiento de la calidad y de la autoevaluación universitaria, elementos centrales en la ANIE bajo el eje D. Responde directamente a D2.1 y D2.4, e indirectamente a D3.2, B3.3 y E1.2. Evidencia en “Resumen”, “Metodología”, “Resultados” y “Conclusiones”.</t>
  </si>
  <si>
    <t>Factores que contribuyen a la deserción de los estudiantes que cursan la Licenciatura en Educación Primaria, del Anexo Cerro Puerco, Comarca Ngäbe Buglé, 2022</t>
  </si>
  <si>
    <t>Jonathan Yoel De Gracia Vega, Irasema Vega de Martínez</t>
  </si>
  <si>
    <t>Revista Colegiada de Ciencia, Vol. 6(1), octubre 2024 – marzo 2025, pp. 116–124. DOI: https://doi.org/10.48204/j.colegiada.v6n1.a5875</t>
  </si>
  <si>
    <t>B2.1: ¿Qué factores socioeconómicos influyen en el acceso, permanencia y éxito de los estudiantes en la educación superior? — “Los factores sociales y económicos tienen un impacto significativo en la deserción universitaria, convirtiéndose en un elemento de especial atención para las organizaciones educativas en relación con el bienestar socioeconómico de los estudiantes.” (Resumen, p. 116) · B3.2: ¿Qué estrategias promueven la permanencia y culminación de los estudios en contextos rurales o vulnerables? — “La situación particular de este estudio resalta la urgencia de realizar estudios socioeconómicos detallados y aplicar intervenciones específicas para reducir la deserción.” (Conclusiones, p. 123)</t>
  </si>
  <si>
    <t>A2.4: ¿Cuáles son las prácticas actuales de diferenciación de los procesos de enseñanza-aprendizaje según las necesidades de cada estudiante? — “Los estudiantes subrayan que la metodología docente influye en este fenómeno [la deserción].” (Resumen, p. 116) · E1.1: ¿Cómo promover una educación inclusiva y equitativa que considere las condiciones del entorno rural? — “Se debe trabajar en la flexibilización de las modalidades de enseñanza y metodologías… adaptadas a la realidad nacional e internacional.” (Introducción, p. 118) · B1.5: ¿Cómo las desigualdades sociales, económicas o de género afectan el acceso y aprovechamiento educativo? — “Las dificultades económicas, de acceso y familiares… son fundamentales para mejorar la permanencia en la educación superior, especialmente en contextos rurales e indígenas.” (Conclusiones, p. 123)</t>
  </si>
  <si>
    <t>Estudio cuantitativo, descriptivo y no experimental, con muestra de 50 estudiantes y 5 docentes de la Licenciatura en Educación Primaria del Anexo Cerro Puerco (Comarca Ngäbe Buglé). Analiza los factores sociales y económicos que inciden en la deserción universitaria, identificando como principales causas la falta de recursos, problemas familiares, oferta académica limitada y condiciones de difícil acceso. Destaca la importancia de la orientación profesional y la flexibilización de la enseñanza para mejorar la retención estudiantil. Responde directamente a B2.1 y B3.2, e indirectamente a A2.4, E1.1 y B1.5. Evidencia en “Resultados”, “Discusión” y “Conclusiones”.</t>
  </si>
  <si>
    <t>Sistema de ejercicios para la efectividad del pase en jugadoras de balonmano cadete, del Centro Educativo Federico Zúñiga Feliú</t>
  </si>
  <si>
    <t>Irving Isaac Del Rosario Rodríguez, Luis Michell Álvarez Berta</t>
  </si>
  <si>
    <t>Universidad de Panamá, Centro Regional Universitario de Coclé, Escuela de Educación Física; Universidad de Ciencias de la Cultura Física y el Deporte “Manuel Fajardo” (Cuba)</t>
  </si>
  <si>
    <t>Revista Guacamaya, Vol. 9, No. 2, abril–septiembre 2025, pp. 70–80. DOI: https://doi.org/10.48204/j.guacamaya.v9n2.a7033</t>
  </si>
  <si>
    <t>A1.5: ¿Cómo mejorar las prácticas pedagógicas deportivas para potenciar el desarrollo integral del estudiante? — “El objetivo de este estudio fue proponer un sistema de ejercicios para el incremento de la efectividad del pase en las jugadoras del equipo de balonmano… durante situaciones de juego.” (Resumen, p. 70) · C3.3: ¿Qué metodologías activas y estrategias pueden aplicarse para el aprendizaje de habilidades prácticas en contextos escolares? — “El sistema de ejercicios se agrupa en tres bloques con progresión metodológica manejo del balón, ejercicios analíticos y juegos en espacios reducidos.” (Conclusiones, p. 80)</t>
  </si>
  <si>
    <t>A4.2: ¿Qué factores del entorno escolar favorecen la práctica deportiva y el bienestar físico de los estudiantes? — “El trabajo busca la solución de una de las principales problemáticas existentes en las jugadoras del Centro Educativo… incrementando la efectividad del pase.” (Introducción, p. 71) · D1.5: ¿Qué estrategias institucionales promueven el bienestar físico, mental y ocupacional de los estudiantes? — “El sistema de ejercicios demuestra alta aplicabilidad, viabilidad y pertinencia, así como una alta efectividad esperada.” (Conclusiones, p. 80) · E2.2: ¿Qué prácticas innovadoras pueden transferirse como modelos de innovación educativa en la formación deportiva? — “La aplicación del criterio de usuarios demostró la pertinencia y viabilidad del sistema como propuesta metodológica reproducible.” (Resultados, p. 79)</t>
  </si>
  <si>
    <t>Estudio cuantitativo, descriptivo no experimental aplicado a 15 jugadoras de categoría cadete (15–16 años) del Centro Educativo Federico Zúñiga Feliú (Penonomé, Panamá). Desarrolla un sistema de ejercicios técnico–táctico para mejorar la efectividad del pase en balonmano. Se aplicaron métodos empíricos (observación, entrevista, criterio de usuarios), confirmando una mejora esperada del 9.5/10 en funcionalidad y aplicabilidad. Los resultados evidencian la importancia de la progresión metodológica en la enseñanza deportiva y del uso de herramientas tecnológicas (filmación, software Kinovea) para evaluar el rendimiento. Responde directamente a A1.5 y C3.3, e indirectamente a A4.2, D1.5 y E2.2. Evidencia en “Resultados” y “Conclusiones”.</t>
  </si>
  <si>
    <t>Apropiación tecnológica de los docentes de la Universidad de Panamá en la enseñanza en línea</t>
  </si>
  <si>
    <t>Aldo Hermel Rodríguez García</t>
  </si>
  <si>
    <t>Revista Cátedra, n.º 21, agosto 2024 – julio 2025, pp. 238–255. DOI: https://doi.org/10.48204/j.catedra.n21.a5563</t>
  </si>
  <si>
    <t>A5.3: ¿Qué factores limitan o potencian la adopción de tecnologías digitales en la enseñanza y el aprendizaje? — “Los resultados reflejan que, aunque el profesorado ha mejorado su dominio tecnológico desde la pandemia, aún existen brechas significativas en el uso pedagógico de las herramientas digitales.” (Resultados, p. 246) · C1.4: ¿Cómo se puede mejorar la formación docente en competencias digitales y estrategias didácticas para entornos virtuales? — “La apropiación tecnológica no se limita al conocimiento instrumental, sino a la integración efectiva de las TIC en los procesos de enseñanza-aprendizaje.” (Discusión, p. 250)</t>
  </si>
  <si>
    <t>C3.1: ¿Qué estrategias de actualización docente favorecen la innovación educativa en contextos digitales? — “Se recomienda implementar programas institucionales de actualización continua en competencias digitales.” (Conclusiones, p. 252) · D1.3: ¿Cómo las universidades desarrollan políticas institucionales de innovación educativa con el uso de TIC? — “La Universidad de Panamá debe definir políticas que promuevan la alfabetización digital docente y la integración tecnológica curricular.” (Conclusiones, p. 252) · E3.4: ¿Qué estrategias pueden fomentar la ética y la responsabilidad en el uso de tecnologías emergentes? — “La apropiación tecnológica implica responsabilidad y ética en el uso de recursos digitales en la práctica docente.” (Discusión, p. 250)</t>
  </si>
  <si>
    <t>Estudio cuantitativo-descriptivo, aplicado a 100 docentes de distintas facultades de la Universidad de Panamá, que analiza el nivel de apropiación tecnológica posterior a la pandemia. Evalúa tres dimensiones: competencia instrumental, uso pedagógico y actitud frente a la tecnología. Los hallazgos evidencian avances en alfabetización digital, pero con carencias en planificación didáctica y ética tecnológica. Se proponen estrategias institucionales de actualización docente. Responde directamente a A5.3 y C1.4, e indirectamente a C3.1, D1.3 y E3.4. Evidencia en “Resultados”, “Discusión” y “Conclusiones”.</t>
  </si>
  <si>
    <t>El e-book como recurso para la planificación y el aprendizaje en la Universidad Hosanna de Panamá</t>
  </si>
  <si>
    <t>Aura Franco, Omaira Oñate, José Viloria</t>
  </si>
  <si>
    <t>Universidad Hosanna (Panamá), Universidad de Margarita (Venezuela)</t>
  </si>
  <si>
    <t>CIE Academic Journal, Vol. 3(2), julio–diciembre 2024, pp. 5–17. DOI: https://doi.org/10.47300/2953-3015-v3i2-01</t>
  </si>
  <si>
    <t>A5.1: ¿Cuál es la situación actual de la disponibilidad y uso de tecnologías educativas? — “Los docentes conocen el e-book y lo utilizan, sin contar con una formación en cuanto a sus múltiples usos y actualizaciones que se le exige como recurso para planificar el aprendizaje.” (Resultados, p. 15) · A5.3: ¿Qué factores limitan o potencian la adopción de tecnologías digitales en la enseñanza y el aprendizaje? — “La adopción y el uso de e-books en la universidad está influenciado por factores pedagógicos, tecnológicos, sociales y económicos.” (Tabla 1, p. 15)</t>
  </si>
  <si>
    <t>C1.7: ¿Cuáles son las necesidades de formación docente según la evidencia empírica? — “Los resultados evidencian la necesidad de orientación, preparación y formación del personal docente para elaborar el diseño del e-book que satisfaga las exigencias de sus cursos.” (Resultados, p. 14) · A2.4: ¿Cuáles son las prácticas actuales de diferenciación de los procesos de enseñanza-aprendizaje según las necesidades de cada estudiante? — “Los e-books permiten planificar experiencias de aprendizaje más dinámicas, interactivas y personalizadas.” (Discusión, p. 15) · D2.1: ¿Qué políticas y estrategias se implementan para el aseguramiento de la calidad en la educación superior? — “Un manual instruccional de uso del e-book garantizaría mejoras significativas en el proceso de enseñanza-aprendizaje.” (Conclusiones, p. 16)</t>
  </si>
  <si>
    <t>Estudio cuantitativo-descriptivo y transversal aplicado a 30 docentes de la Universidad Hosanna de Panamá (2022). Analiza el conocimiento, uso y percepción del e-book como herramienta didáctica en la planificación universitaria. Los resultados revelan una alta aceptación (91.4 %) y la necesidad de un manual institucional para orientar el diseño y aplicación del e-book. Destaca factores pedagógicos, tecnológicos y sociales que condicionan su adopción. Responde directamente a A5.1 y A5.3, e indirectamente a C1.7, A2.4 y D2.1. Evidencia en “Resultados”, “Discusión” y “Conclusiones”.</t>
  </si>
  <si>
    <t>Diagnóstico laboral de estudiantes universitarios durante el 1° semestre del 2023 en Chiriquí</t>
  </si>
  <si>
    <t>José Hu, Milson Díaz, José Ye-Hu, Aranzazu Berbey-Álvarez</t>
  </si>
  <si>
    <t>Universidad Tecnológica de Panamá, Sede de Chiriquí</t>
  </si>
  <si>
    <t>CIE Academic Journal, Vol. 3(1), enero–junio 2024, pp. 19–27. DOI: https://doi.org/10.47300/2953-3015-v3i1-01</t>
  </si>
  <si>
    <t>B2.1: ¿Qué factores socioeconómicos influyen en el acceso, permanencia y éxito de los estudiantes en la educación superior? — “Se presenta un diagnóstico de la situación laboral de los estudiantes universitarios durante el 1° semestre del 2023 en la provincia de Chiriquí.” (Resumen, p. 19) · B1.5: ¿Cómo las desigualdades sociales, económicas o de género afectan el acceso y aprovechamiento educativo? — “El 49.52% de los estudiantes universitarios encuestados cuenta con un empleo mientras que el 50.48% no, lo que evidencia la necesidad de políticas de inserción laboral.” (Resultados, p. 24)</t>
  </si>
  <si>
    <t>D2.3: ¿Cómo se promueve la eficiencia y eficacia en la gestión institucional y administrativa de los centros educativos? — “Los resultados indican la necesidad de políticas de inserción laboral para egresados de las carreras impartidas en las universidades de la provincia de Chiriquí.” (Conclusiones, p. 25) · C4.1: ¿Cómo puede la educación superior impulsar la investigación aplicada a los desafíos del sistema educativo? — “Se busca complementar los estudios relativos al perfil de ingreso y egreso de los estudiantes universitarios.” (Resumen, p. 19) · E2.2: ¿Qué acciones fortalecen la educación para la ciudadanía global y el diálogo intercultural? — “La vinculación empresa-universidad es esencial para impulsar el desarrollo económico y evitar la migración profesional.” (Conclusiones, p. 25)</t>
  </si>
  <si>
    <t>Estudio cuantitativo-descriptivo y mixto, aplicado a 105 estudiantes universitarios de la Universidad Tecnológica de Panamá y la Universidad Autónoma de Chiriquí. Analiza la relación entre empleo y carrera, condiciones socioeconómicas y género. Se encontró que solo el 28.85 % de los estudiantes con empleo trabajan en un área relacionada con su carrera, lo que resalta la desconexión entre formación y mercado laboral. Sugiere políticas de inserción y vinculación universidad–empresa. Responde directamente a B2.1 y B1.5, e indirectamente a D2.3, C4.1 y E2.2. Evidencia en “Resultados” y “Conclusiones”.</t>
  </si>
  <si>
    <t>LA VIRTUALIDAD EMERGENTE Y EL APRENDIZAJE DEL IDIOMA INGLÉS DURANTE LA PANDEMIA DE COVID-19 EN EL CRUPO, PANAMÁ</t>
  </si>
  <si>
    <t>Javier Villalba Vásquez</t>
  </si>
  <si>
    <t>Universidad de Panamá / Centro Regional Universitario de Panamá Oeste, Panamá</t>
  </si>
  <si>
    <t>Synergía, 2(2), noviembre 2023–abril 2024, pp. 99–112.</t>
  </si>
  <si>
    <t>A5.1: ¿Cuál es la situación actual de la disponibilidad y uso de tecnologías educativas? — “el 58.2% apenas pudieron cubrir los gastos del servicio de internet… el 28.8% estaba muy limitado… y el 7.6% no lo tenía… la mayoría… tuvieron limitado el acceso a la conectividad virtual.” (Resultados y Discusión). A5.2: ¿Cuál es la percepción sobre el uso de tecnologías educativas? — “la efectividad del proceso de enseñanza-aprendizaje… fue moderada… el 50%… fue moderado y el 21.3%… muy efectivo… total de 71.3%.” (Resultados y Discusión).</t>
  </si>
  <si>
    <t>Estudio cuantitativo-descriptivo en CRUPO con encuesta a 80 estudiantes (Materiales y Métodos). Los Resultados documentan limitaciones de conectividad (costos/inestabilidad) que afectan el aprendizaje (A5.1). También reportan percepción de efectividad moderada del proceso virtual (A5.2).</t>
  </si>
  <si>
    <t>Percepción de los estudiantes y profesores coordinadores de inglés sobre el examen de suficiencia de inglés de la Universidad de Panamá</t>
  </si>
  <si>
    <t>Fátima Rosas, Katia Quintero, Leidiana Hils, Joel Álvarez</t>
  </si>
  <si>
    <t>Revista Cátedra, N.º 21, agosto 2024 – julio 2025, pp. 102–114. DOI: https://doi.org/10.48204/j.catedra.n21.a5556</t>
  </si>
  <si>
    <t>A1.5: ¿Cómo se desarrollan las competencias comunicativas y lingüísticas en los distintos niveles educativos? — “El objetivo de esta investigación es conocer si esta prueba debe actualizarse para que el estudiantado de la Universidad de Panamá cumpla con el requisito de egreso de las carreras vigentes.” (Resumen, p. 102) · D2.4: ¿Cómo se evalúan los resultados institucionales vinculados a la satisfacción de la comunidad educativa? — “Los resultados demuestran un notable acuerdo entre la percepción de los estudiantes y la de los profesores coordinadores sobre la necesidad de actualización del examen de suficiencia de inglés.” (Resumen, p. 103)</t>
  </si>
  <si>
    <t>C1.7: ¿Cuáles son las necesidades de formación docente según la evidencia empírica? — “Los profesores recomiendan un examen que se alinee mejor con los objetivos educativos actuales y estándares internacionales.” (Resultados, p. 112) · D2.1: ¿Qué políticas y estrategias se implementan para el aseguramiento de la calidad en la educación superior? — “Se concluye que la actualización del examen es esencial… seguida por la creación de un diseño acorde con los estándares internacionales.” (Conclusiones, p. 113) · E1.1: ¿Cómo promover una educación inclusiva y equitativa que considere las condiciones del entorno social y tecnológico? — “Algunos estudiantes completaron el cuestionario en formato impreso por falta de acceso a internet, evidenciando desigualdades tecnológicas.” (Metodología, p. 108)</t>
  </si>
  <si>
    <t>Estudio cuantitativo descriptivo, con muestra de 1,096 participantes (1,084 estudiantes y 12 docentes coordinadores) de la Universidad de Panamá. Evalúa percepciones sobre la pertinencia, equidad y actualización del Examen de Suficiencia de Inglés, aplicado como requisito de egreso. Se observa consenso en la necesidad de rediseñar la prueba conforme a estándares internacionales y en la existencia de limitaciones tecnológicas en algunos centros regionales. Responde directamente a A1.5 y D2.4, e indirectamente a C1.7, D2.1 y E1.1. Evidencia en “Resultados” y “Conclusiones”.</t>
  </si>
  <si>
    <t>Influencia del entorno escolar en la salud infantil: un análisis desde la teoría de Betty Neuman en el Centro Educativo La Luz</t>
  </si>
  <si>
    <t>Abraham De Sedas Muñoz, Ariagna Peralta Torres, Yahaira E. Orán</t>
  </si>
  <si>
    <t>Universidad de Panamá, Universidad Americana</t>
  </si>
  <si>
    <t>Latitude, Vol. 1, No. 21, enero–junio 2025, pp. 53–75</t>
  </si>
  <si>
    <t>A4.3: ¿Qué estrategias educativas favorecen hábitos saludables y prevención de enfermedades en contextos escolares? — “Se concluye que el desarrollo de políticas escolares efectivas es esencial para fortalecer las barreras protectoras, minimizando los estresores y asegurando un entorno educativo que favorezca el bienestar infantil.” (Conclusiones, p. 74) · A1.6: ¿Cómo puede la escuela contribuir al desarrollo integral y bienestar emocional de los estudiantes? — “Un entorno escolar estructurado fortalece las líneas de defensa normal y flexible, promoviendo conductas saludables.” (Resultados, p. 55)</t>
  </si>
  <si>
    <t>D1.5: ¿Qué estrategias institucionales promueven el bienestar físico, mental y ocupacional de los estudiantes? — “La prevención se aborda en tres niveles: primaria, secundaria y terciaria, enfocándose en educación en salud, detección temprana y gestión de condiciones existentes.” (Desarrollo, p. 58) · E3.2: ¿Cómo las instituciones educativas promueven el autocuidado y los estilos de vida saludables? — “La prevención y el cuidado están más relacionados con la interacción con el entorno, lo que refuerza la importancia de políticas escolares para fomentar hábitos saludables.” (Discusión, p. 73) · A4.1: ¿Qué factores del entorno escolar inciden en la salud y el bienestar infantil? — “Los resultados muestran que los factores ambientales y sociales pueden actuar como estresores o elementos protectores en el bienestar de los niños.” (Resultados, p. 55)</t>
  </si>
  <si>
    <t>Estudio cuantitativo descriptivo–correlacional realizado con 50 estudiantes de 10 a 12 años del Centro Educativo La Luz, basado en la Teoría de Sistemas de Betty Neuman. Evalúa cómo factores del entorno escolar inciden en la salud infantil, aplicando pruebas de Kruskal–Wallis y Spearman. Concluye que un entorno estructurado y políticas escolares efectivas fortalecen las defensas de los estudiantes y previenen el estrés. Responde directamente a A4.3 y A1.6, e indirectamente a D1.5, E3.2 y A4.1. Evidencia en “Resultados”, “Desarrollo” y “Conclusiones”.</t>
  </si>
  <si>
    <t>Percepción de las clases virtuales durante el COVID-19 en el alumnado panameño con necesidades educativas especiales</t>
  </si>
  <si>
    <t>Fredy Hernán Tuñón Carbo, María Jesús Martínez Usarralde</t>
  </si>
  <si>
    <t>Universitat de València, Departamento de Educación Comparada e Historia de la Educación, Facultad de Filosofía y Ciencias de la Educación, España</t>
  </si>
  <si>
    <t>Acción y Reflexión Educativa, N.º 50, enero–diciembre 2025, pp. 138–154. DOI: https://doi.org/10.48204/j.are.n50.a6555</t>
  </si>
  <si>
    <t>A2.3: ¿Cómo fortalecer la educación inclusiva y la atención a la diversidad en Panamá? — “El estudio planea conocer la percepción de las clases virtuales en el alumnado especial panameño del nivel primario durante el COVID-19.” (Resumen, p.138). · C2.3: ¿Cómo promover el bienestar emocional y la salud mental en las instituciones educativas? — “Durante la pandemia, el IPHE brindó apoyo médico–psicológico mediante herramientas como WhatsApp, Zoom y Teams.” (Introducción, p.140).</t>
  </si>
  <si>
    <t>A2.5: ¿Qué estrategias pueden mejorar la formación del profesorado para atender la diversidad en las aulas? — “Los programas pedagógicos dirigidos a este grupo tuvieron que ser llevados a ambientes virtuales para garantizar la continuidad del año lectivo y evitar el riesgo de abandono escolar.” (p.140). · C2.4: ¿Cómo integrar las tecnologías emergentes en los procesos de enseñanza-aprendizaje para mejorar la calidad educativa? — “El uso de las TIC fue bien aceptado por la población con necesidades educativas especiales, dado que brinda la oportunidad de reducir distancias y aplicar técnicas pedagógicas lúdicas, adaptables y flexibles.” (Resumen, p.138). · E2.2: ¿Qué prácticas innovadoras pueden documentarse y transferirse como modelos de innovación educativa? — “La investigación muestra cómo las TIC posibilitaron el aprendizaje remoto inclusivo en el IPHE, sentando bases para su permanencia pospandemia.” (Conclusiones, p.150).</t>
  </si>
  <si>
    <t>Estudio cuantitativo descriptivo–correlacional aplicado a 38 directivos y padres líderes de las 19 sedes del Instituto Panameño de Habilitación Especial (IPHE). Analiza la percepción sobre las clases virtuales de la población con necesidades educativas especiales durante la pandemia del COVID-19. El cuestionario validado aborda cinco dimensiones (acceso, rol, retorno, políticas educativas y tecnología). Los resultados evidencian alta aceptación de las TIC, pero limitaciones de conectividad, capacitación docente y condiciones domésticas. Destaca el rol del IPHE como garante de equidad educativa y la urgencia de mantener programas híbridos e inclusivos. Responde directamente a A2.3 y C2.3, e indirectamente a A2.5, C2.4 y E2.2. Evidencia en “Metodología”, “Resultados” y “Discusión y conclusiones”.</t>
  </si>
  <si>
    <t>El léxico disponible de alumnos de un colegio privado basado en cinco centros de interés</t>
  </si>
  <si>
    <t>Carolina Vejerano García, Julio Trujillo González</t>
  </si>
  <si>
    <t>Instituto Técnico Superior Especializado (ITSE), Universidad de Panamá</t>
  </si>
  <si>
    <t>Revista Latitude, Vol. 1, N.º 19, enero–junio 2024, pp. 48–69. DOI: https://revistas.qlu.ac.pa/index.php/latitude/article/view/243</t>
  </si>
  <si>
    <t>A1.5: ¿Cómo se desarrollan las competencias comunicativas y lingüísticas en los distintos niveles educativos? — “Esta investigación presenta una investigación sobre la disponibilidad léxica en un grupo de estudiantes de noveno grado en un colegio de la ciudad de Panamá.” (Resumen, p. 48) · A2.4: ¿Cuáles son las prácticas actuales de diferenciación de los procesos de enseñanza-aprendizaje según las necesidades de cada estudiante? — “Se utilizó la herramienta DispoLex para analizar el léxico de los estudiantes, considerando variables como sexo, nivel sociocultural y modalidad.” (Metodología, p. 51)</t>
  </si>
  <si>
    <t>A4.2: ¿Qué factores influyen en el desarrollo del lenguaje y la comunicación en contextos escolares? — “Los resultados revelaron diferencias en la disponibilidad léxica en función del género, el nivel sociocultural y la modalidad de aplicación de las encuestas.” (Resultados, p. 53) · C1.7: ¿Cuáles son las necesidades de formación docente según la evidencia empírica? — “El estudio aporta información sobre los recursos léxicos y las preferencias de los estudiantes de noveno grado en Panamá, y contribuye a nuestra comprensión de la disponibilidad léxica en contextos de aprendizaje de idiomas.” (Discusión, p. 68) · B2.1: ¿Qué estrategias educativas promueven la inclusión lingüística y cultural en contextos escolares diversos? — “Las palabras usadas reflejan la convivencia de múltiples nacionalidades y la presencia de anglicismos y préstamos en el léxico estudiantil panameño.” (Resultados, p. 60)</t>
  </si>
  <si>
    <t>Estudio cuantitativo descriptivo-correlacional aplicado a 94 estudiantes de noveno grado del Colegio Saint Mary (Panamá). Analiza la disponibilidad léxica en cinco centros de interés (comidas, transporte, animales, profesiones, ropa) y su relación con variables socioculturales. Evidencia variaciones según género y nivel socioeconómico, mostrando cómo el entorno social influye en la comunicación y la identidad lingüística de los jóvenes. Responde directamente a A1.5 y A2.4, e indirectamente a A4.2, B2.1 y C1.7. Evidencia en “Metodología”, “Resultados” y “Conclusiones”.</t>
  </si>
  <si>
    <t>Desafíos tecnológicos en la enseñanza relacionados con el currículo emergente por pandemia: Docentes Udelistas de Chiriquí</t>
  </si>
  <si>
    <t>Iris Alicia Araúz de Pittí, Daniel S. Pittí, Patricia Quiróz</t>
  </si>
  <si>
    <t>Universidad Especializada de las Américas (UDELAS), Extensión de Chiriquí</t>
  </si>
  <si>
    <t>Revista REDES, Núm. 16, enero–diciembre 2024, pp. 122–144. DOI: https://doi.org/10.57819/2re9-8x61</t>
  </si>
  <si>
    <t>A5.1: ¿Cuál es la situación actual de la disponibilidad y uso de tecnologías educativas? — “Desafíos como el manejo del Zoom, Twitter y la plataforma Classroom fueron los mayormente encontrados.” (Resumen, p. 122) · C1.7: ¿Cuáles son las necesidades de formación docente según la evidencia empírica? — “Los docentes de la UDELAS, extensión Chiriquí confrontan dificultades en el manejo de las herramientas tecnológicas por el currículo emergente que ha surgido producto de la pandemia COVID-19.” (Conclusiones, p. 140)</t>
  </si>
  <si>
    <t>A3.1: ¿Cómo se promueven ambientes de aprendizaje que favorezcan la creatividad, la colaboración y el pensamiento crítico? — “Se implementaron metodologías activas a distancia para lograr resultados satisfactorios en el aprendizaje de los estudiantes a través de la virtualidad.” (Resultados, p. 138) · A2.4: ¿Cuáles son las prácticas actuales de diferenciación de los procesos de enseñanza-aprendizaje según las necesidades de cada estudiante? — “Los docentes realizaron adecuaciones curriculares observando la necesidad del estudiante sin descuidar la calidad de enseñanza.” (Resultados, p. 139) · C3.4: ¿Qué mecanismos de evaluación, seguimiento y mejora continua son aplicados en las instituciones educativas? — “Se utilizó el análisis de chi-cuadrado de Pearson para demostrar la relación entre las variables desafíos tecnológicos y currículo emergente.” (Metodología, p. 139)</t>
  </si>
  <si>
    <t>Estudio cuantitativo descriptivo-correlacional aplicado a 119 docentes de la UDELAS, extensión Chiriquí (Panamá). Analiza los desafíos tecnológicos enfrentados durante la pandemia y las adecuaciones curriculares implementadas ante el currículo emergente. Identifica carencias en competencias digitales, dificultades en conectividad y uso de plataformas (Zoom, Teams, Classroom). Propone fortalecer la formación docente en TIC y metodologías activas virtuales. Responde directamente a A5.1 y C1.7, e indirectamente a A3.1, A2.4 y C3.4. Evidencia en “Resultados” y “Conclusiones”.</t>
  </si>
  <si>
    <t>Análisis de la alfabetización digital: explorando la brecha de género en estudiantes universitarios panameños</t>
  </si>
  <si>
    <t>Aura L. López de Ramos, Eleonora Casado Robles, Zulay Atagua-Díaz, José Félix Prado, Ana Mercedes Álvarez Franco, Alexandra Cáceres, Víctor Ramos Fortuna</t>
  </si>
  <si>
    <t>Centro de Investigación Educativa AIP (CIEDU AIP) / Universidad Internacional de Ciencia y Tecnología (UNICyT), Universidad Nuestra Señora del Carmen (UNESCA), Universidad de los Llanos del Pacífico (UDELLPA), Universidad Cristiana de Panamá (UCRI), Zona 3 punto 0 S.A.</t>
  </si>
  <si>
    <t>Revista Latitude, Vol. 1, N.º 19, enero–junio 2024, pp. 22–46. DOI: https://doi.org/10.55946/latitude.v1i19.242</t>
  </si>
  <si>
    <t>A5.1: ¿Cuál es la situación actual de la disponibilidad y uso de tecnologías educativas? — “La mayoría combinaba trabajo y estudio, prefiriendo smartphones para acceder a internet. Se observaron diferencias de género en la elección de dispositivos.” (Resumen, p. 23) · A5.3: ¿Qué factores limitan o potencian la adopción de tecnologías digitales en la enseñanza y el aprendizaje? — “Las conclusiones resaltan la necesidad de estrategias educativas para promover un uso ético de la tecnología.” (Resumen, p. 23)</t>
  </si>
  <si>
    <t>C1.7: ¿Cuáles son las necesidades de formación docente según la evidencia empírica? — “Los hallazgos destacan la importancia de considerar estas dimensiones en el diseño de estrategias educativas que fomenten un uso ético y eficiente de la tecnología en entornos académicos.” (Conclusiones, p. 41) · B1.5: ¿Cómo las desigualdades sociales, económicas o de género afectan el acceso y aprovechamiento educativo? — “Los resultados de este estudio no evidenciaron la existencia de una brecha digital de género entre estudiantes universitarios, pero sí desafíos en el uso ético de las herramientas digitales.” (Conclusiones, p. 41) · A2.4: ¿Cuáles son las prácticas actuales de diferenciación de los procesos de enseñanza-aprendizaje según las necesidades de cada estudiante? — “La superación de estas disparidades no solo favorecerá el desarrollo académico y profesional de las mujeres, sino que también contribuirá a una sociedad más equitativa y tecnológicamente competente.” (Introducción, p. 25)</t>
  </si>
  <si>
    <t>Estudio cuantitativo descriptivo transversal basado en una muestra de 367 estudiantes de cuatro universidades particulares panameñas (UNICyT, UNESCA, UDELLPA, UCRI). Analiza las dimensiones acceso y uso tecnológico, herramientas TIC 2.0, conectividad, y ética digital, considerando diferencias de género. Concluye que no hay brecha significativa en el acceso o uso, pero sí en las competencias éticas digitales. Propone fortalecer estrategias educativas para fomentar un uso ético y equitativo de la tecnología. Responde directamente a A5.1 y A5.3, e indirectamente a A2.4, B1.5 y C1.7. Evidencia en “Resumen”, “Introducción”, “Resultados” y “Conclusiones”.</t>
  </si>
  <si>
    <t>Competencias de los profesionales en radiología médica que realizan estudios especiales en el hospital Dr. Rafael Estévez</t>
  </si>
  <si>
    <t>Oscar Mendieta Rodríguez</t>
  </si>
  <si>
    <t>Universidad Especializada de las Américas (UDELAS) / Facultad de Ciencias Médicas y Clínicas, Extensión Azuero</t>
  </si>
  <si>
    <t>Revista REDES, Núm. 16, enero–diciembre 2024, pp. 277–291. DOI: https://10.57819/67hj-bh07</t>
  </si>
  <si>
    <t>C1.7: ¿Cuáles son las necesidades de formación docente según la evidencia empírica? — “Son necesarias jornadas de actualización para los profesionales con el fin de mejorar las deficiencias encontradas en la realización de estudios especiales.” (Resumen, p. 277) · C2.1: ¿Qué mecanismos de acompañamiento profesional docente contribuyen al fortalecimiento de la calidad educativa? — “El profesional en radiología e imagenología debe tener vocación y ética profesional, valores morales y humanos para interactuar de la mejor manera tanto con su equipo de trabajo como con los pacientes.” (Introducción, p. 278)</t>
  </si>
  <si>
    <t>A1.3: ¿Cómo se promueven y fortalecen las competencias socioemocionales y la educación emocional en los diferentes niveles educativos? — “El trato humanizado en la atención; el cumplimiento de las normas de protección radiológica; y un buen manejo de medios de contrastes son competencias básicas del tecnólogo.” (Introducción, p. 278) · C3.4: ¿Qué mecanismos de evaluación, seguimiento y mejora continua son aplicados en las instituciones educativas? — “La verificación de los datos personales, la información del estudio y la orientación brindada al paciente fueron parte del instrumento aplicado para valorar las competencias.” (Metodología, p. 284) · A2.4: ¿Cuáles son las prácticas actuales de diferenciación de los procesos de enseñanza-aprendizaje según las necesidades de cada estudiante? — “Las competencias profesionales incluyen habilidades blandas, comunicación y resolución de problemas que contribuyen a la atención personalizada y efectiva del paciente.” (Definición operacional, p. 284)</t>
  </si>
  <si>
    <t>Estudio cuantitativo descriptivo realizado en el Hospital Dr. Rafael Estévez (Aguadulce, Panamá) con 40 pacientes del servicio de radiología. Evalúa las competencias de los tecnólogos médicos desde la percepción de los pacientes, evidenciando fortalezas en trato humano y comunicación, y debilidades en protección radiológica y manejo de medios de contraste. Propone capacitación continua y refuerzo ético-profesional. Responde directamente a C1.7 y C2.1, e indirectamente a A1.3, C3.4 y A2.4. Evidencia en “Resumen”, “Introducción”, “Metodología” y “Conclusiones”.</t>
  </si>
  <si>
    <t>La competencia interaccional de aula en las clases de inglés como segunda lengua por medio de la plataforma sincrónica Zoom</t>
  </si>
  <si>
    <t>Rafael Cárdenas</t>
  </si>
  <si>
    <t>Universidad de Panamá, Facultad de Humanidades, Departamento de Inglés</t>
  </si>
  <si>
    <t>Acción y Reflexión Educativa, N.º 50, enero–diciembre 2025, pp. 218–236. DOI: https://doi.org/10.48204/j.are.n50.a6560</t>
  </si>
  <si>
    <t>C2.4: ¿Cómo integrar las tecnologías emergentes en los procesos de enseñanza-aprendizaje para mejorar la calidad educativa? — “Este artículo aborda la competencia interaccional de aula en el contexto de clases sincrónicas en tiempo real, utilizando plataformas de aprendizaje, en el nivel superior.” (Resumen, p. 218) · C3.1: ¿Qué estrategias favorecen el desarrollo de competencias comunicativas y lingüísticas en entornos virtuales de aprendizaje? — “Los resultados revelan conciencia de la dinámica de aula y de aspectos de la comunicación necesarios para una comunicación positiva y constructiva.” (Resultados, p. 234)</t>
  </si>
  <si>
    <t>A2.8: ¿Cómo fortalecer la formación docente en el uso de tecnologías digitales para fomentar el aprendizaje activo? — “El docente debe implementar prácticas comunicativas que faciliten la comunicación uno a uno y la hagan funcional.” (Conclusiones, p. 235) · C1.3: ¿Qué transformaciones pedagógicas se requieren para garantizar aprendizajes significativos en la educación virtual? — “A pesar de las limitaciones a la comunicación directa y personal producto de la virtualidad, los discentes poseen conciencia de la interacción del aula virtual.” (Conclusiones, p. 235) · E2.2: ¿Qué prácticas innovadoras pueden documentarse y replicarse como modelos de enseñanza-aprendizaje en entornos digitales? — “Las implicaciones indican la posibilidad de analizar el discurso de aula virtual por medio de transcripciones de lo expresado y discutido en sesión.” (Resumen, p. 218)</t>
  </si>
  <si>
    <t>Estudio cuantitativo descriptivo con muestra de 100 estudiantes de la Licenciatura en Inglés de la Universidad de Panamá. Evalúa la competencia interaccional de aula en clases virtuales mediante Zoom, utilizando una encuesta de 10 ítems Likert. Los resultados muestran conciencia de las estrategias de comunicación docente–estudiante y la eficacia del modelado lingüístico, corrección y turnos de palabra. Concluye que la interacción virtual mantiene los elementos de la presencialidad, aunque requiere mayor personalización comunicativa y formación docente en plataformas sincrónicas. Responde directamente a C2.4 y C3.1, e indirectamente a A2.8, C1.3 y E2.2. Evidencia en “Resultados” y “Conclusión”.</t>
  </si>
  <si>
    <t>INFLUENCIA DE LAS TÉCNICAS DE ESTUDIO EN EL RENDIMIENTO ACADÉMICO DE ESTUDIANTES DE LA FACULTAD DE CIENCIAS DE LA EDUCACIÓN EN EL CRU-VERAGUAS</t>
  </si>
  <si>
    <t>Eva De Brea, Irasema Vega de Martínez, Rosa Lezcano</t>
  </si>
  <si>
    <t>Universidad de Panamá / Centro Regional Universitario de Veraguas / Facultad de Ciencias de la Educación, Universidad de Panamá / Centro Regional Universitario de Veraguas / Facultad de Ciencias de la Educación, Universidad de Panamá / Centro Regional Universitario de Veraguas / Facultad de Ciencias de la Educación</t>
  </si>
  <si>
    <t>REA, Vol. 2(2), nov. 2023–abr. 2024, pp. 29–38. DOI: 10.48204/rea.v2n2.4413</t>
  </si>
  <si>
    <t>D1.1: ¿Cuál es la situación actual de los procesos de gestión y finanzas (cuáles son, normas, factores de riesgo, dificultades, fidelidad de la aplicación de las normas, recursos, percepción de los actores interesados, resultados, impacto, etc.) en los diferentes niveles y secciones del sistema educativo (educación inicial, educación básica general y media, educación superior, a nivel regional y central, etc.)? — “58% [reporta] problemas económicos, 40% Jornadas de estudio y 2% poco tiempo para el estudio.” (Resultados, Figura 6). “se sugiere… de parte de la institución aumentar los recursos didácticos, laboratorios y materiales complementarios en el aula de clases” (Discusión).</t>
  </si>
  <si>
    <t>Estudio cuantitativo descriptivo con encuesta a 50 estudiantes de primer año (Metodología). “Resultados” identifican barreras estructurales (económicas, tiempo/jornadas) que afectan el uso de técnicas; la “Discusión” recomienda mayores recursos institucionales y en “Conclusiones” se señala que con aportes de estudiantes, docentes e institución se puede fortalecer el aprendizaje, aportando diagnóstico y líneas de gestión (D1.1).</t>
  </si>
  <si>
    <t>El aprendizaje del idioma inglés con los recursos TIC: herramientas Web 2.0 en estudiantes de la Universidad Especializada de las Américas</t>
  </si>
  <si>
    <t>Harminder Kaur, Gregorio Urriola, Ana M. Moreno, Cristina Vargas</t>
  </si>
  <si>
    <t>Universidad Especializada de las Américas (UDELAS), Facultad de Educación Social y Desarrollo Humano, Facultad de Biociencias y Salud Pública</t>
  </si>
  <si>
    <t>Revista REDES, Núm. 16, enero–diciembre 2024, pp. 252–276. DOI: https://10.57819/hzw3-dg51</t>
  </si>
  <si>
    <t>A5.1: ¿Cuál es la situación actual de la disponibilidad y uso de tecnologías educativas? — “El estudio tuvo como finalidad analizar los recursos TIC utilizados en el aprendizaje del idioma inglés por los estudiantes de la Universidad Especializada de las Américas (UDELAS).” (Resumen, p. 252) · A3.1: ¿Cómo se promueven ambientes de aprendizaje que favorezcan la creatividad, la colaboración y el pensamiento crítico? — “Las herramientas Web 2.0 facilitan la comunicación, el diseño, la colaboración y la creación de contenidos… fomentan el aprendizaje significativo y el desarrollo de nuevas habilidades.” (Discusión, p. 271)</t>
  </si>
  <si>
    <t>C1.7: ¿Cuáles son las necesidades de formación docente según la evidencia empírica? — “Se sugiere realizar una serie planificada de capacitaciones a los docentes a fin de dar a conocer los recursos TIC utilizados y preferidos por los alumnos y así empoderar a los docentes de inglés.” (Recomendaciones, p. 273) · C3.4: ¿Qué mecanismos de evaluación, seguimiento y mejora continua son aplicados en las instituciones educativas? — “Se recomienda realizar periódicamente, de preferencia anualmente, un sondeo estadístico estratificado similar con los docentes… con fines de evaluación participativa.” (Recomendaciones, p. 273) · A2.4: ¿Cuáles son las prácticas actuales de diferenciación de los procesos de enseñanza-aprendizaje según las necesidades de cada estudiante? — “Los resultados mostraron que los participantes utilizan con mayor frecuencia Duolingo, YouTube y WhatsApp para reforzar vocabulario y pronunciación.” (Resultados, p. 268)</t>
  </si>
  <si>
    <t>Estudio cuantitativo descriptivo aplicado en la sede central de UDELAS (Panamá) con 718 estudiantes. Analiza la utilización de herramientas Web 2.0 (Duolingo, YouTube, WhatsApp, Instagram) en el aprendizaje del inglés, su pertinencia y limitaciones. Propone formación docente en TIC y monitoreo institucional. Responde directamente a A5.1 y A3.1, e indirectamente a C1.7, C3.4 y A2.4. Evidencia en “Resultados”, “Discusión” y “Recomendaciones”.</t>
  </si>
  <si>
    <t>Evaluación psicopedagógica del manejo del estrés académico en alumnos de un centro educativo de educación superior en la provincia de Veraguas, Panamá</t>
  </si>
  <si>
    <t>Judith Eneida Valdés Agrazal, Carmen Marín</t>
  </si>
  <si>
    <t>Revista Guacamaya, Vol. 9, N.º 1, octubre 2024–marzo 2025, pp. 58–68. DOI: https://doi.org/10.48204/j.guacamaya.v9n1.a5804</t>
  </si>
  <si>
    <t>B2.4: ¿Qué estrategias pueden promover la salud física, mental y emocional en los entornos escolares? — “El estudio orientado en el enfoque cuantitativo… tiene como objetivo hacer un análisis psicopedagógico de cómo afectan los factores estresantes las actividades académicas, de manera que se dé pie al fortalecimiento de estrategias de afrontamiento.” (Resumen, p. 58) · B4.2: ¿Qué factores contribuyen al bienestar docente y a la prevención del burnout? — “Se concluye… que es necesario implementar programas de estrategias de afrontamiento al estrés para mantener el bajo impacto actual en beneficio del alumnado.” (Conclusión, p. 66)</t>
  </si>
  <si>
    <t>B3.3: ¿Qué condiciones institucionales y organizativas favorecen la salud mental y emocional del personal educativo? — “El estudio fundamenta que los estudiantes presentan un significativo grado de instrucción y preparación para enfrentar las situaciones estresantes al mismo tiempo que cumplen con sus obligaciones académicas.” (Conclusión, p. 67) · C1.7: ¿Cuáles son las necesidades de formación docente según la evidencia empírica? — “Se sugiere implementar programas para fortalecer las estrategias de afrontamiento del estrés académico de los estudiantes universitarios, reconociendo su importancia en el éxito académico y la salud mental.” (Conclusión, p. 67) · A3.1: ¿Cómo se promueven ambientes de aprendizaje que favorezcan la creatividad, la colaboración y el pensamiento crítico? — “Los estudiantes muestran niveles altos de autocontrol y de preparación ante situaciones estresantes, lo cual incide positivamente en su bienestar y rendimiento.” (Resultados, p. 65)</t>
  </si>
  <si>
    <t>Estudio cuantitativo descriptivo aplicado a 86 estudiantes universitarios del Instituto Pedagógico Superior Juan Demóstenes Arosemena (provincia de Veraguas). Utiliza la Escala de Afrontamiento del Estrés Académico (A-CEA) adaptada de González Moreno (2018). Los resultados muestran bajo impacto del estrés académico y niveles elevados de autocontrol y afrontamiento positivo. Se recomienda fortalecer estrategias psicopedagógicas para promover el bienestar y la resiliencia. Responde directamente a B2.4 y B4.2, e indirectamente a B3.3, C1.7 y A3.1. Evidencia en “Resultados” y “Conclusión”.</t>
  </si>
  <si>
    <t>Explorando la brecha tecnológica en la educación media de Panamá: un análisis de la infraestructura y el uso de lenguajes de programación</t>
  </si>
  <si>
    <t>Nadia De León Sautú, Delfina D’Alfonso</t>
  </si>
  <si>
    <t>Centro de Investigación Educativa AIP (CIEDU AIP), Instituto de Investigaciones Científicas y Servicios de Alta Tecnología AIP (INDICASAT AIP)</t>
  </si>
  <si>
    <t>Revista Latitude, Vol. 2, N.º 20, julio–diciembre 2024, pp. 63–81. DOI: https://doi.org/10.55946/latitude.v2i20.259</t>
  </si>
  <si>
    <t>A5.1: ¿Cuál es la situación actual de la disponibilidad y uso de tecnologías educativas? — “Este artículo examina la infraestructura tecnológica y el uso de lenguajes de programación en escuelas de nivel medio de la región metropolitana de Panamá.” (Resumen, p. 63) · A5.3: ¿Qué factores limitan o potencian la adopción de tecnologías digitales en la enseñanza y el aprendizaje? — “Los hallazgos resaltan la necesidad de abordar las disparidades en el acceso a la tecnología entre las escuelas públicas y privadas, así como promover la capacitación docente.” (Resumen, p. 64)</t>
  </si>
  <si>
    <t>A5.2: ¿Cómo varía la integración de tecnologías digitales según el tipo de institución educativa y el contexto socioeconómico? — “Se evidencian diferencias entre las escuelas públicas y privadas en cuanto a infraestructura tecnológica y uso de herramientas de programación.” (Resultados, p. 69) · C1.7: ¿Cuáles son las necesidades de formación docente según la evidencia empírica? — “Se requiere una mayor inversión en infraestructura tecnológica y capacitación docente en las escuelas públicas para cerrar esta brecha.” (Discusión, p. 75) · D1.2: ¿Qué estrategias institucionales promueven la equidad en el acceso a los recursos educativos? — “Es fundamental garantizar un acceso equitativo a oportunidades educativas relacionadas con la tecnología, especialmente en un mundo cada vez más digitalizado.” (Conclusiones, p. 77)</t>
  </si>
  <si>
    <t>Estudio cuantitativo descriptivo aplicado a 24 escuelas de la región metropolitana de Panamá (8 públicas y 16 privadas) participantes en las Olimpiadas Nacionales de Informática (ONI). Analiza conectividad, hardware, software y uso de lenguajes de programación. Identifica desigualdades entre sectores público y privado y propone recomendaciones de política pública para la equidad tecnológica. Responde directamente a A5.1 y A5.3, e indirectamente a A5.2, C1.7 y D1.2. Evidencia en “Resumen”, “Resultados”, “Discusión” y “Conclusiones”.</t>
  </si>
  <si>
    <t>Explorando la inclusión educativa en docentes de la escuela San José de Bernardino, Panamá: Análisis Factorial</t>
  </si>
  <si>
    <t>Abraham De Sedas, Julio Trujillo-González, Nelly Muñoz, Pedro Arcia</t>
  </si>
  <si>
    <t>Universidad de Panamá (Facultad de Ciencias Naturales, Exactas y Tecnología), Universidad Especializada de las Américas (Programa de Psicología Escolar)</t>
  </si>
  <si>
    <t>Investigación, Pensamiento Crítico, Vol. 13, No. 1, enero–mayo 2025, pp. 59–75. DOI: https://doi.org/10.37387/ipc.v13i1.402</t>
  </si>
  <si>
    <t>A2.3: ¿Cómo fortalecer la educación inclusiva y la atención a la diversidad en Panamá? — “El estudio se centra en evaluar las competencias y actitudes de docentes de aulas regulares en relación con la inclusión de estudiantes con NEE… la falta de conocimiento especializado resulta preocupante.” (Resumen, p. 59) · A2.5: ¿Qué estrategias pueden mejorar la formación del profesorado para atender la diversidad en las aulas? — “Se concluye que se necesita más capacitación que dé ese humanismo y didáctica propia al docente para tomar iniciativas y así mejorar el entorno de aprendizaje.” (Conclusiones, p. 74)</t>
  </si>
  <si>
    <t>B1.4: ¿Qué factores limitan la implementación de políticas inclusivas en el sistema educativo? — “La falta de formación y conocimiento en este ámbito limita seriamente la efectividad de las prácticas inclusivas.” (Resumen, p. 59) · D2.3: ¿Cómo puede mejorarse la formación continua del profesorado para la inclusión educativa? — “Parte fundamental en la educación es el conocimiento… los docentes necesitan actualizaciones en materias de discapacidad física e intelectual.” (Conclusiones, p. 74) · E3.1: ¿Qué indicadores pueden utilizarse para evaluar las prácticas inclusivas docentes? — “De los 48 ítems considerados, 35 presentaron cargas factoriales superiores a 0.5… el Factor 1 integra actitudes y prácticas docentes.” (Resultados, p. 62)</t>
  </si>
  <si>
    <t>Estudio cuantitativo de tipo descriptivo–analítico, basado en un análisis factorial exploratorio con 24 docentes de aulas regulares en la Escuela Primaria San José de Bernardino (Arraiján, Panamá Oeste). Se aplicó el Cuestionario de Inclusión Educativa (Montánchez, 2014) para medir actitudes, conocimientos y prácticas. El 62 % de los docentes mostró una actitud positiva hacia la inclusión, pero la mayoría evidenció carencias de conocimiento especializado. El análisis factorial demostró la interdependencia entre actitudes y prácticas inclusivas, sugiriendo que la disposición docente influye en la implementación. Responde directamente a A2.3 y A2.5, e indirectamente a B1.4, D2.3 y E3.1. Evidencia en “Resumen”, “Resultados” y “Conclusiones”.</t>
  </si>
  <si>
    <t>Percepción de los estudiantes de Psicología sobre la asignatura Psicología Industrial de la Universidad de Panamá</t>
  </si>
  <si>
    <t>Nancy Córdoba-García, Eloy Melvin Santos Figueroa, Amy Arosemena</t>
  </si>
  <si>
    <t>Universidad de Panamá / Centro Regional Universitario de San Miguelito / Facultad de Psicología / Centro Regional Universitario de Veraguas</t>
  </si>
  <si>
    <t>Acción y Reflexión Educativa, Nº 49, enero–diciembre 2024, pp. 161–173. DOI: https://doi.org/10.48204/j.are.n49.a4601</t>
  </si>
  <si>
    <t>C1.7: ¿Cuáles son las necesidades de formación docente según la evidencia empírica? — “La facultad de Psicología de la Universidad de Panamá ha procurado mantener actualizado sus programas curriculares… reconociendo cada vez más la importancia de conducir a los estudiantes a escenarios reales propios de la profesión.” (Introducción, p. 163) · A4.2: ¿Qué estrategias favorecen el desarrollo de habilidades de pensamiento aplicado en contextos profesionales? — “Los contenidos de la asignatura de Psicología industrial conducen a los estudiantes a encarar los problemas reales que encuentra en los entornos organizacionales para que fortalezca sus competencias profesionales.” (Introducción, p. 163)</t>
  </si>
  <si>
    <t>B2.2: ¿Qué estrategias pedagógicas favorecen la adaptación y permanencia del estudiante en contextos de cambio educativo? — “El estudio revela que la mayoría de los encuestados considera la asignatura relevante y útil para su futura carrera profesional.” (Resultados, p. 165) · C1.4: ¿Cómo se puede mejorar la formación docente en competencias didácticas y disciplinares? — “Algunos estudiantes pueden sentir que el contenido es teórico y desearían una mayor orientación hacia ejemplos prácticos y estudios de caso específicos de la industria.” (Conclusiones, p. 171) · D2.4: ¿Cómo se evalúan los resultados institucionales vinculados a la satisfacción de la comunidad educativa? — “Los resultados obtenidos revelaron que la mayoría de los encuestados considera la asignatura relevante… aunque existen opiniones divididas en cuanto al nivel de interés, motivación y aplicación práctica.” (Resumen, p. 161)</t>
  </si>
  <si>
    <t>Estudio cuantitativo de tipo descriptivo y de campo, aplicado a 45 estudiantes de IV y V año de la Facultad de Psicología de la Universidad de Panamá (Campus Harmodio Arias Madrid). Evalúa la percepción sobre la asignatura Psicología Industrial, midiendo variables como relevancia, motivación, utilidad y aplicación práctica. Los resultados muestran alta valoración de pertinencia, pero brechas en motivación y vinculación práctica. Sugiere reforzar el enfoque aplicado mediante estudios de caso, prácticas interactivas y actualización docente. Responde directamente a C1.7 y A4.2, e indirectamente a B2.2, C1.4 y D2.4. Evidencia en “Resultados”, “Discusión” y “Conclusiones”.</t>
  </si>
  <si>
    <t>Percepción de los estudiantes en la implementación de metodologías activas</t>
  </si>
  <si>
    <t>Giselle Alexis Donalicio Credidío</t>
  </si>
  <si>
    <t>Quality Leadership University, Panamá</t>
  </si>
  <si>
    <t>Revista Latitude, Vol. 1, N.º 19, enero–junio 2024, pp. 91–113. DOI: https://doi.org/10.55946/latitude.v1i19.244</t>
  </si>
  <si>
    <t>A2.4: ¿Cuáles son las prácticas actuales de diferenciación de los procesos de enseñanza-aprendizaje según las necesidades de cada estudiante? — “Se desarrolla una investigación empleando el diseño cuantitativo cuasi experimental en donde se compara la efectividad de diversas metodologías activas como lo son el aprendizaje basado en el pensamiento, el pensamiento de diseño y el aprendizaje basado en proyectos.” (Resumen, p. 91) · A3.1: ¿Cómo se promueven ambientes de aprendizaje que favorezcan la creatividad, la colaboración y el pensamiento crítico? — “Los estudiantes tuvieron la oportunidad de publicar su primer libro de ficción de manera colaborativa.” (Metodología, p. 98)</t>
  </si>
  <si>
    <t>A1.4: ¿Qué estrategias pedagógicas promueven el aprendizaje significativo en los diferentes niveles del sistema educativo? — “El estudiante puede convertirse en un agente activo de su proceso de aprendizaje como una alternativa dinámica y pedagógica.” (Introducción, p. 92) · C1.7: ¿Cuáles son las necesidades de formación docente según la evidencia empírica? — “El rol del docente se torna menos en un facilitador y más en un coach, acompañando al estudiante en su autonomía y creatividad.” (Resultados y discusión, p. 109) · A5.3: ¿Qué factores limitan o potencian la adopción de tecnologías digitales en la enseñanza y el aprendizaje? — “En la segunda etapa, los estudiantes trabajaron en la creación de una revista digital, lo que les permitió tener mayor control en cuanto a tiempos y entregas.” (Metodología, p. 100)</t>
  </si>
  <si>
    <t>Estudio cuantitativo cuasi experimental aplicado a 85 estudiantes de noveno grado del Balboa Academy (Panamá). Evalúa el impacto de las metodologías activas (ABP, aprendizaje basado en pensamiento y pensamiento de diseño) en la motivación, desempeño y autonomía estudiantil. Los resultados muestran mejoras sostenidas en el logro de objetivos de aprendizaje (de 74 % a 96 %) y en la percepción sobre la calidad del contenido y del instructor. Responde directamente a A2.4 y A3.1, e indirectamente a A1.4, C1.7 y A5.3. Evidencia en “Metodología”, “Resultados” y “Discusión”.</t>
  </si>
  <si>
    <t>Estrés laboral y funciones ejecutivas en docentes de Centros de Atención Integral a la Primera Infancia (CAIPI) del distrito de Panamá</t>
  </si>
  <si>
    <t>Gabriela Noriega-Martínez, Ida Graciela Gálvez Amores, Marianne Martínez Mantovani, Markelda Montenegro</t>
  </si>
  <si>
    <t>Universidad Santa María La Antigua (USMA), Centro de Investigaciones Científicas de Ciencias Sociales (CENICS), SENACYT – Universidad de Panamá, Universidad del Istmo</t>
  </si>
  <si>
    <t>Revista Investigación, Pensamiento Crítico (Invest. Pens. Crit.), Vol. 12, N.º 2, mayo–agosto 2024, pp. 54–67. DOI: https://doi.org/10.37387/ipc.v12i2.387</t>
  </si>
  <si>
    <t>B2.4: ¿Qué estrategias pueden promover la salud física, mental y emocional en los entornos escolares? — “Se observaron relaciones moderadas entre algunos factores del estrés establecidos por el ED-6 (ansiedad, depresión, creencias desadaptativas, presiones y desmotivación) y algunas funciones ejecutivas de acuerdo con el BRIEF®-A (iniciación, memoria de trabajo, control emocional y cambio).” (Resultados, p. 61) · B4.2: ¿Qué factores contribuyen al bienestar docente y a la prevención del burnout? — “Garantizar condiciones laborales adecuadas podría no solo mejorar el trabajo y calidad de vida de los docentes, sino también la de sus alumnos.” (Resumen, p. 54)</t>
  </si>
  <si>
    <t>A4.2: ¿Qué factores influyen en el desarrollo del lenguaje y la comunicación en contextos escolares? — “La interacción constante con alumnos, padres y personal administrativo, sumado a las condiciones socioculturales y económicas del entorno educativo, pueden aumentar el estrés, especialmente si este se desarrolla en contextos adversos.” (Introducción, p. 55) · C1.7: ¿Cuáles son las necesidades de formación docente según la evidencia empírica? — “Estos hallazgos dan información acerca de la complejidad del trabajo docente y podrían brindar herramientas para crear una ruta hacia la formación en funciones ejecutivas y habilidades de control emocional como factor protector para el estrés docente.” (Discusión, p. 64) · B3.3: ¿Qué condiciones institucionales y organizativas favorecen la salud mental y emocional del personal educativo? — “Las presiones pueden aumentar el estrés de docentes de la primera infancia, sobre todo en aquellos que tengan estudiantes con necesidades educativas especiales.” (Discusión, p. 63)</t>
  </si>
  <si>
    <t>Estudio cuantitativo correlacional y transversal aplicado a 67 docentes mujeres de Centros de Atención Integral a la Primera Infancia (CAIPI) en el distrito de Panamá. Evalúa la relación entre el estrés laboral (medido con la escala ED-6) y las funciones ejecutivas (medidas con BRIEF®-A). Se hallaron correlaciones moderadas entre ansiedad, depresión y desmotivación con control emocional, memoria de trabajo e iniciación. Los resultados sugieren la necesidad de programas de bienestar emocional y formación en autorregulación cognitiva. Responde directamente a B2.4 y B4.2, e indirectamente a A4.2, C1.7 y B3.3. Evidencia en “Resultados”, “Discusión” y “Conclusiones”.</t>
  </si>
  <si>
    <t>Estrategias de aprendizaje y ansiedad ante los exámenes en estudiantes de la Licenciatura en Optometría</t>
  </si>
  <si>
    <t>Raúl Eduardo Montenegro</t>
  </si>
  <si>
    <t>ORATORES, Núm. 19, dic. 2023–may. 2024, pp. 74–84. DOI: 10.37594/oratores.n19.1198</t>
  </si>
  <si>
    <t>D1.1: ¿Cuál es la situación actual de los procesos de gestión y finanzas (cuáles son, normas, factores de riesgo, dificultades, fidelidad de la aplicación de las normas, recursos, percepción de los actores interesados, resultados, impacto, etc.) en los diferentes niveles y secciones del sistema educativo (educación inicial, educación básica general y media, educación superior, a nivel regional y central, etc.)? — “se encontró una correlación positiva moderada, significativa (r: 0.635; sig. 0.05) entre… ansiedad ante los exámenes y uso de estrategias de aprendizaje” (Resumen/Resultados). “se propone realizar talleres de estrategias de aprendizaje… con apoyo del Departamento de psicología” (Propuesta a sugerir).</t>
  </si>
  <si>
    <t>Estudio cuantitativo correlacional en UDELAS (n=18) que diagnostica relación significativa entre ansiedad y uso de estrategias (Resumen/Resultados). Esto perfila un problema institucional que incide en el rendimiento y motiva acciones de gestión (talleres institucionales) para mitigarlo (Propuesta). Evidencia en “Materiales y métodos”, “Resultados” y “Propuesta”.</t>
  </si>
  <si>
    <t>Un análisis de las plataformas como medio de aprendizaje: uso y percepciones estudiantiles</t>
  </si>
  <si>
    <t>Briseyda Velásquez, Cristina Parra, Laura Ramos, Ambar De Hoyos, Analida Acosta</t>
  </si>
  <si>
    <t>Facultad de Humanidades y Ciencias de la Educación / Licenciatura en Educación Preescolar (Asignatura: Ambientes convencionales y no convencionales)</t>
  </si>
  <si>
    <t>Semilla Científica, Año 4, Núm. 4, 2023, pp. 608–622. DOI: 10.37594/sc.v1i4.1302</t>
  </si>
  <si>
    <t>A5.1: ¿Cuál es la situación actual de la disponibilidad y uso de tecnologías educativas? — “Los resultados revelaron que… un 87% utilizó con éxito herramientas educativas. Plataformas destacadas como Duolingo, Google Classroom y MS Teams…” (Resumen, p. 608–609). A5.2: ¿Cuál es la percepción sobre el uso de tecnologías educativas? — “la gran mayoría determinó una valoración de 4 o 5… sobre su experiencia” (Resultados/Apreciaciones, p. 620).</t>
  </si>
  <si>
    <t>A5.6: ¿Cuáles son las limitaciones o barreras que perciben y tienen quienes ejercen la docencia para usar las tecnologías en las escuelas? — “Tiempo/horarios (7), duración del curso (4), pérdida de interés (4), falta de recursos (1) y poco conocimiento en manejo de herramientas tecnológicas (1)” como motivos de retiro (Resultados, Gráfico 5, p. 614–615).</t>
  </si>
  <si>
    <t>Estudio cuantitativo con encuesta a 47 participantes (Metodología, p. 612), aplicado al uso real y percepciones de plataformas. El Resumen y Resultados documentan adopción (87%) y plataformas más conocidas (Duolingo, Classroom, Teams) → A5.1; la satisfacción alta (4–5) → A5.2; y motivos de abandono (tiempo, recursos, conocimiento) evidencian barreras → A5.6 (Resultados/Gráfico 5).</t>
  </si>
  <si>
    <t>Estudio comparativo de los resultados en las pruebas de admisión del Centro Regional Universitario de Azuero (CRUA), 2020 y 2021</t>
  </si>
  <si>
    <t>María I. Barrios Pinilla, Delia Barrios Barrios, Cintia Corro</t>
  </si>
  <si>
    <t>(1) Universidad de Panamá / Centro Regional Universitario de Azuero / Facultad de Psicología, (2) Universidad de Panamá / Centro Regional Universitario de Azuero / Facultad de Enfermería / Departamento de Salud Mental, (3) Universidad de Panamá / Centro Regional Universitario de Azuero / Facultad de Psicología</t>
  </si>
  <si>
    <t>Visión Antataura, 7(2), 2023–2024, 154–171. DOI: 10.48204/j.vian.v7n2.a4568</t>
  </si>
  <si>
    <t>Estudio cuantitativo aplicado en Panamá que compara resultados de pruebas de admisión (PCA/PCG) presenciales 2019 vs. virtuales 2020 para ingreso 2020–2021 (Metodología/Resultados). Reporta diferencias y mejores puntajes en 2020 salvo PCG Humanista (Conclusiones). No analiza prácticas de aula, formación docente, evaluación del aprendizaje en curso ni gestión institucional; por ello no se mapean preguntas ANIE.</t>
  </si>
  <si>
    <t>La importancia de las funciones ejecutivas para el desarrollo de las competencias educativas</t>
  </si>
  <si>
    <t>Olivia Ríos</t>
  </si>
  <si>
    <t>Societas. Revista de Ciencias Sociales y Humanísticas, Vol. 26(2), julio–diciembre 2024, pp. 121–146. DOI: https://doi.org/10.48204/societas.v26n2.5343</t>
  </si>
  <si>
    <t>A3.1: ¿Cómo se promueven ambientes de aprendizaje que favorezcan la creatividad, la colaboración y el pensamiento crítico? — “Las funciones ejecutivas, que abarcan destrezas como la planificación, la autorregulación, la toma de decisiones y la resolución de problemas, se tornan elementos esenciales en el proceso de aprendizaje y en la adaptación a situaciones educativas diversas.” (Introducción, p. 124–125) · A1.3: ¿Cómo se promueven y fortalecen las competencias socioemocionales y la educación emocional en los diferentes niveles educativos? — “La habilidad de gestionar las emociones es esencial para mantener la motivación y el compromiso en el proceso de estudio y en la resolución de problemas académicos.” (Resultados, p. 139)</t>
  </si>
  <si>
    <t>C1.7: ¿Cuáles son las necesidades de formación docente según la evidencia empírica? — “Los resultados muestran una fuerte percepción positiva… sobre la integración de estrategias para el desarrollo de funciones ejecutivas en su formación como psicopedagogos.” (Discusión, p. 141) · A2.2: ¿Cuál ha sido el proceso y resultado de la aplicación de innovaciones pedagógicas? — “Los programas académicos pueden considerar la inclusión de cursos o talleres específicos que aborden estas habilidades ejecutivas y proporcionen oportunidades para su aplicación práctica.” (Discusión, p. 142) · A5.1: ¿Cuál es la situación actual de la disponibilidad y uso de tecnologías educativas? — “En el contexto actual, en el cual la educación debe evolucionar en concordancia con las tecnologías emergentes, metodologías innovadoras y enfoques inclusivos, las funciones ejecutivas adquieren un valor insustituible.” (Introducción, p. 125)</t>
  </si>
  <si>
    <t>Estudio cuantitativo aplicado en Panamá con 40 estudiantes de Psicopedagogía de la Universidad de Panamá (Facultad de Educación, 2023). Evalúa la percepción sobre el rol de las funciones ejecutivas en la organización, planificación y autorregulación académica. Responde directamente a A3.1 y A1.3, e indirectamente a C1.7, A2.2 y A5.1, destacando su relevancia para la formación docente y la innovación pedagógica. Evidencia en “Introducción”, “Resultados” y “Discusión”.</t>
  </si>
  <si>
    <t>Estrategias de gestión educativa para el sector salud en el siglo XXI</t>
  </si>
  <si>
    <t>José Poveda</t>
  </si>
  <si>
    <t>Universidad Hispanoamericana de Panamá</t>
  </si>
  <si>
    <t>Experior: Revista de Investigación de ADEN University, Vol. 3(2), julio–diciembre 2024, pp. 125–135. DOI: https://doi.org/10.56880/experior32.4</t>
  </si>
  <si>
    <t>A5.3: ¿Qué factores limitan o potencian la adopción de tecnologías digitales en la enseñanza y el aprendizaje? — “Los resultados revelaron barreras culturales y tecnológicas que obstaculizan la implementación de estas innovaciones, así como estrategias para superarlas.” (Resumen, p. 125) · E3.4: ¿Qué estrategias pueden fomentar la ética y la responsabilidad en el uso de tecnologías emergentes? — “La ética en la toma de decisiones clínicas asistida por IA se centra en garantizar que estas tecnologías se utilicen de manera responsable y equitativa, respetando los valores fundamentales de la medicina y los derechos de los pacientes.” (Sección ‘Ética’, p. 129)</t>
  </si>
  <si>
    <t>A5.1: ¿Cuál es la situación actual de la disponibilidad y uso de tecnologías educativas? — “La adopción de las TIC representa una oportunidad única para optimizar los procesos de enseñanza-aprendizaje, mejorar la eficiencia administrativa y fomentar la investigación en el campo de la salud.” (Introducción, p. 126) · C1.7: ¿Cuáles son las necesidades de formación docente según la evidencia empírica? — “Los futuros enfermeros deben desarrollar un conjunto de competencias digitales sólidas para adaptarse a un entorno sanitario cada vez más tecnológico.” (Sección ‘Competencias digitales’, p. 130) · D2.1: ¿Qué políticas y estrategias se implementan para el aseguramiento de la calidad en la educación superior? — “Es necesario desarrollar políticas públicas claras y coherentes que promuevan la adopción de tecnologías en salud y garanticen el acceso equitativo.” (Sección ‘Implicaciones presupuestarias’, p. 133)</t>
  </si>
  <si>
    <t>Estudio cualitativo, documental y hermenéutico que analiza estrategias de gestión educativa en salud (enfermería y odontología) en Panamá, con énfasis en la integración de TIC e inteligencia artificial. Examina los desafíos éticos, presupuestarios y formativos asociados a la digitalización en educación superior del sector salud. Concluye con estrategias para IA adaptativa, simuladores y formación digital. Responde directamente a A5.3 y E3.4, e indirectamente a A5.1, C1.7 y D2.1. Evidencia en “Introducción”, “Ética”, “Competencias digitales” y “Consideraciones finales”.</t>
  </si>
  <si>
    <t>Prevención de delitos informáticos en los sistemas virtuales educativos en Panamá</t>
  </si>
  <si>
    <t>Universidad de Panamá, Facultad de Informática, Electrónica y Comunicación, Centro Regional Universitario de Panamá Oeste, Panamá</t>
  </si>
  <si>
    <t>Revista Saberes APUDEP, 5(1), 2022, 518–534</t>
  </si>
  <si>
    <t>A5.1: ¿Cuál es la situación actual de la disponibilidad y uso de tecnologías educativas? — “Moodle (23%), Educativa (16%), Google Classroom (15%), Microsoft Teams (14%), Canvas (14%), Chamilo (13%) y Schoology (5%).” (Resultados, p. 523). D1.1: ¿Cuál es la situación actual de los procesos de gestión y finanzas (cuáles son, normas, factores de riesgo, dificultades, fidelidad de la aplicación de las normas, recursos, percepción de los actores interesados, resultados, impacto, etc.) en los diferentes niveles y secciones del sistema educativo (educación inicial, educación básica general y media, educación superior, a nivel regional y central, etc.)? — “El análisis pormenorizado… permite apreciar la poca importancia que se le asigna al tema [prevención] desde las estrategias educativas preventivas.” (Resultados, p. 529).</t>
  </si>
  <si>
    <t>A5.6: ¿Cuáles son las limitaciones o barreras que perciben y tienen quienes ejercen la docencia para usar las tecnologías en las escuelas? — “La mayoría de las plataformas… son vulnerables pues los controles básicos de ingreso son de fácil acceso.” (Resultados, p. 529). D1.2: ¿Cuáles son los modelos de gestión de la educación superior relevantes a nuestro contexto que puedan informar la mejora continua de nuestro sistema? — “Tomando como jurisprudencias la ISO 27001, se afianza la percepción de que se requiere una norma específica… dirigida directamente a proteger los sistemas de educación virtual.” (Conclusión, p. 530). A5.1: ¿Cuál es la situación actual de la disponibilidad y uso de tecnologías educativas? — “El 15% de la oferta de pregrado no ofrece Informática… la UP aun mantiene carreras que no la incluyen en sus planes de estudio.” (Resultados/Conclusión, p. 529–531).</t>
  </si>
  <si>
    <t>Estudio cualitativo-documental aplicado al contexto panameño (UP y plataformas usadas). Los “Resultados” describen el ecosistema de LMS y evidencian vulnerabilidades y baja prioridad preventiva (A5.1, D1.1, A5.6). La “Conclusión” propone alinearse con normas ISO para gestión universitaria de seguridad (D1.2). Secciones usadas: Resultados, Conclusión.</t>
  </si>
  <si>
    <t>La realidad sobre los enfoques de la evaluación de los aprendizajes en las aulas panameñas</t>
  </si>
  <si>
    <t>José Félix Macías Lombardo</t>
  </si>
  <si>
    <t>Societas. Revista de Ciencias Sociales y Humanísticas, 24(1), 2022, 312–334</t>
  </si>
  <si>
    <t>A3.4: ¿Qué nos indican los resultados de la evaluación estandarizada y los factores asociados sobre prioridades e impacto? — “El paradigma positivista centrado en la valoración de los resultados más que en el proceso desarrollado para obtenerlos afecta en gran medida al sistema educativo panameño.” (Resultados, p. 317).C2.5: ¿Qué modelos de evaluación se han desarrollado en Panamá para apoyar el desarrollo profesional docente? ¿En qué contextos se aplica evaluación formativa docente de manera constructiva para el apoyo al desempeño docente? — “El estudio analizó las estrategias de evaluación aplicadas por docentes y estudiantes, identificando cómo los modelos vigentes influyen en la práctica pedagógica.” (Metodología, p. 314).</t>
  </si>
  <si>
    <t>C1.7: ¿Cuáles son las necesidades de formación docente según la percepción de actores involucrados y según resultados de evaluaciones de resultados? — “En el aula están ausentes los procesos de autoevaluación y coevaluación, lo que amerita atención urgente, puesto que ambos son fundamentales para la formación de ciudadanos con carácter crítico y reflexivo.” (Conclusiones, p. 333).D2.5: ¿Cuáles han sido los resultados de los programas de capacitación a quienes ejercen la Dirección ejecutados por MEDUCA? — “Es importante atender particularmente aquellas aulas donde se forman nuestros educadores, y brindar especial atención a los enfoques de la evaluación de los aprendizajes que deben desarrollarse en estas tempranas etapas de formación docente.” (Discusión, p. 331).C2.4: ¿Cuáles son los paradigmas y percepciones actuales sobre la evaluación de los actores y cuáles se considera podrían contribuir al desempeño docente? — “Existen indicadores que permiten ver cómo han permeado nuevas tendencias en los enfoques de evaluación más cónsonos con la realidad actual… se han incorporado instrumentos como rúbricas, escalas, listas de cotejo y otros que permiten al estudiante conocer de antemano los parámetros.” (Conclusiones, p. 333).</t>
  </si>
  <si>
    <t>Estudio cualitativo-cuantitativo sobre paradigmas de evaluación en aulas panameñas. Aborda directamente los resultados de evaluación y los modelos de práctica docente (A3.4, C2.5) y, de forma indirecta, la formación y capacitación docente (C1.7, D2.5) y la evolución de percepciones e innovaciones evaluativas (C2.4). Se evidencia la transición desde enfoques tradicionales hacia una evaluación formativa, reflexiva y participativa. Secciones: Metodología, Resultados, Discusión, Conclusiones.</t>
  </si>
  <si>
    <t>Tendencias y estrategias en la didáctica universitaria contemporánea con la aplicación de la inteligencia artificial</t>
  </si>
  <si>
    <t>Leticia Chanis</t>
  </si>
  <si>
    <t>Universidad de Panamá, Facultad de Ciencias de la Educación, Didáctica y Tecnología Educativa, Doctorado con mención en Administración Educativa</t>
  </si>
  <si>
    <t>Revista Entrelineas, Vol. 3, N.º 1, enero–junio 2024, pp. 78–91. DOI: https://doi.org/10.56368/Entrelineas311</t>
  </si>
  <si>
    <t>A5.3: ¿Qué factores limitan o potencian la adopción de tecnologías digitales en la enseñanza y el aprendizaje? — “Se concluye que estrategias como el aprendizaje personalizado, la evaluación automatizada y el uso de chatbots que emplean inteligencia artificial son tendencias actuales, diseñadas para adaptarse a la educación virtual y mejorar la eficacia del proceso educativo.” (Resumen, p. 78) · C1.7: ¿Cuáles son las necesidades de formación docente según la evidencia empírica? — “La investigación demuestra la necesidad de formar a los docentes en el uso de tecnologías emergentes e inteligencia artificial para integrarlas en los planes de estudio existentes.” (Conclusiones, p. 89)</t>
  </si>
  <si>
    <t>A5.1: ¿Cuál es la situación actual de la disponibilidad y uso de tecnologías educativas? — “La integración de la inteligencia artificial y otras tecnologías emergentes en la educación universitaria está transformando la enseñanza, permitiendo crear formas personalizadas y adaptativas.” (Conclusiones, p. 89) · E3.4: ¿Qué estrategias pueden fomentar la ética y la responsabilidad en el uso de tecnologías emergentes? — “La investigación aborda las consideraciones éticas relacionadas con el uso de los datos, que es un factor que debe ser abordado sin mayores demoras ante la rápida adopción de la inteligencia artificial en la educación.” (Conclusiones, p. 89) · D2.1: ¿Qué políticas y estrategias se implementan para el aseguramiento de la calidad en la educación superior? — “Se recomienda que las instituciones universitarias trabajen para formar a sus docentes y proveer la infraestructura tecnológica necesaria para integrar la IA en los planes de estudio.” (Conclusiones, p. 90)</t>
  </si>
  <si>
    <t>Estudio cualitativo y transversal, basado en una revisión sistemática de la literatura (2001–2024) sobre la aplicación de la inteligencia artificial en la didáctica universitaria. Identifica cuatro tendencias (IA en e-learning, desarrollo de competencias digitales, ética del uso de IA, y aprendizaje colaborativo) y tres estrategias (aprendizaje personalizado, evaluación automatizada, y chatbots). Propone fortalecer la formación docente y la infraestructura tecnológica para mejorar la enseñanza superior con IA. Responde directamente a A5.3 y C1.7, e indirectamente a A5.1, E3.4 y D2.1. Evidencia en “Resultados” y “Conclusiones”.</t>
  </si>
  <si>
    <t>Problemáticas contemporáneas en la educación preescolar: una perspectiva global</t>
  </si>
  <si>
    <t>María Mestra, Guivellis Hernández, Ellyn Caballero, Lorena Munar</t>
  </si>
  <si>
    <t>Semilla Científica, Año 4, N.º 4, enero–diciembre 2023, pp. 454–463. DOI: 10.37594/sc.v1i6.1595</t>
  </si>
  <si>
    <t>A2.4: ¿Cuáles son las prácticas actuales de diferenciación de los procesos de enseñanza-aprendizaje según las necesidades de cada estudiante? — “La falta de un currículo estandarizado y adaptado a las necesidades locales también es un problema significativo, ya que en algunos casos los currículos no están alineados con las realidades culturales y socioeconómicas de las comunidades.” (Descripción de la temática, p. 456) · C1.7: ¿Cuáles son las necesidades de formación docente según la evidencia empírica? — “La formación continua y la capacitación de los docentes son esenciales para garantizar prácticas pedagógicas efectivas, pero en muchos lugares los programas de desarrollo profesional son inadecuados o inexistentes.” (Descripción de la temática, p. 456)</t>
  </si>
  <si>
    <t>A1.1: ¿Cómo se promueve la equidad educativa en los diferentes niveles y modalidades? — “Se identificó una brecha significativa en el acceso a la educación preescolar entre áreas urbanas y rurales. En zonas rurales, la infraestructura limitada y la falta de recursos educativos afectan negativamente la disponibilidad y calidad.” (Resultados, p. 461) · D2.1: ¿Qué políticas y estrategias se implementan para el aseguramiento de la calidad en la educación superior? — “Se observa que los países que invierten en la formación de sus educadores y en la infraestructura educativa presentan mejores índices de calidad educativa en la educación preescolar.” (Discusión, p. 462) · B3.3: ¿Cuáles son las características de los entornos familiares que favorecen el desarrollo integral y la permanencia escolar? — “La involucración de las familias y la comunidad en la educación preescolar se destacó como un factor crucial para el éxito de los programas educativos.” (Resultados, p. 461)</t>
  </si>
  <si>
    <t>Estudio cualitativo internacional con entrevistas a 30 expertos y revisión de 10 documentos sobre políticas educativas globales. Identifica desigualdades en acceso, formación docente e infraestructura en la educación preescolar, enfatizando la importancia de políticas inclusivas y participación familiar. Responde directamente a A2.4 y C1.7, e indirectamente a A1.1, D2.1 y B3.3. Evidencia en “Descripción de la temática”, “Resultados y discusión” y “Conclusiones”.</t>
  </si>
  <si>
    <t>EL PAPEL DE LA FAMILIA EN EL PROCESO DE APRENDIZAJE DE LOS ESTUDIANTES DE LA INSTITUCIÓN EDUCATIVA “EL SIGLO” DEL MUNICIPIO DE CIÉNAGA DE ORO</t>
  </si>
  <si>
    <t>Yaneth del Socorro Domínguez Pérez, Berenice del Carmen Quintero Aleans, Darwin Yesid Hernández Hernández</t>
  </si>
  <si>
    <t>Universidad UMECIT, Panamá (todos los autores)</t>
  </si>
  <si>
    <t>DIALOGUS, Año 6(10), dic. 2022–may. 2023, 44–62. DOI: 10.37594/dialogus.v1i10.749</t>
  </si>
  <si>
    <t>Estudio cualitativo fenomenológico con entrevista y grupo focal a padres; describe acompañamiento familiar y relación familia–escuela (Resultados). Participaron 9 padres por 40 minutos en el grupo focal (Resultados). Aporta contexto útil pero no presenta evidencia alineable de forma verificable a preguntas ANIE priorizadas (docencia/evaluación/gestión) según secciones válidas.</t>
  </si>
  <si>
    <t>Impacto de una campaña de concienciación sobre el VIH/SIDA en estudiantes universitarios: resultados y análisis</t>
  </si>
  <si>
    <t>Vielka Espinosa, Manuela Cosme García, Rubén Antonio Rodríguez Zúñiga</t>
  </si>
  <si>
    <t>Universidad de Panamá, Centro Regional Universitario de San Miguelito, Facultad de Comunicación Social</t>
  </si>
  <si>
    <t>Revista Científica Orbis Cognita, Año 9, Vol. 9, No. 1, enero–junio 2025, pp. 226–241. DOI: https://doi.org/10.48204/j.orbis.v9n1.a6728</t>
  </si>
  <si>
    <t>D1.5: ¿Qué estrategias institucionales promueven el bienestar físico, mental y ocupacional de los docentes y estudiantes universitarios? — “Esta situación los lleva a considerar que se debe mantener una estrategia de comunicación permanente, a través de campañas sobre los riesgos de esta enfermedad y sobre cómo evitar su contagio.” (Resumen, p. 226) · E3.2: ¿Cómo las universidades promueven la salud laboral, el autocuidado y los estilos de vida saludables? — “Las campañas educativas deben ir más allá de la información básica, enfocándose en estrategias de comunicación que motiven a los jóvenes a cambiar de actitudes y comportamientos.” (Conclusiones, p. 238)</t>
  </si>
  <si>
    <t>A4.3: ¿Qué estrategias educativas favorecen hábitos saludables y prevención de enfermedades en contextos universitarios? — “El 100 % de los encuestados considera que las universidades deben promover campañas permanentes de prevención del VIH/SIDA.” (Resultados, p. 237) · B4.4: ¿Cómo fomentar la cultura de prevención y autocuidado en el entorno educativo? — “Más del 50 % de los encuestados manifestó su disposición para participar en programas que promuevan la comprensión y prevención del VIH/SIDA en la juventud.” (Conclusiones, p. 238) · E2.1: ¿Cómo las universidades pueden incidir en políticas de salud pública desde la evidencia científica? — “La presente investigación constituye una guía para emprender proyectos de gran relevancia en el CRUSAM que tengan impacto en la salud pública de su población universitaria y del distrito.” (Introducción, p. 230)</t>
  </si>
  <si>
    <t>Estudio cualitativo exploratorio con 45 estudiantes de la Facultad de Comunicación Social del Centro Regional Universitario de San Miguelito (Universidad de Panamá). Analiza el nivel de conocimiento, actitudes y percepciones sobre el VIH/SIDA, así como la efectividad de campañas de concienciación. Los resultados revelan alto conocimiento teórico pero escasa aplicación práctica, y una demanda estudiantil por campañas permanentes y programas educativos sobre prevención. Se recomienda institucionalizar la comunicación educativa en salud. Responde directamente a D1.5 y E3.2, e indirectamente a A4.3, B4.4 y E2.1. Evidencia en “Resultados” y “Conclusiones”.</t>
  </si>
  <si>
    <t>ESL Students’ Difficulties in Producing Spoken Language During Class: Identifying Factors</t>
  </si>
  <si>
    <t>Maribel Castillo</t>
  </si>
  <si>
    <t>Revista EPICENTRO Ciencia - Tecnología - Innovación, Vol. 2, N.º 1, 2024, pp. 26–30. DOI: https://doi.org/10.61209/re.v2i1.36</t>
  </si>
  <si>
    <t>A1.5: ¿Cómo se desarrollan las competencias comunicativas y lingüísticas en los distintos niveles educativos? — “El estudio tiene como propósito identificar las dificultades que enfrentan los estudiantes de inglés como segunda lengua en la producción oral durante las clases.” (Resumen, p. 26) · A4.2: ¿Qué factores influyen en el desarrollo del lenguaje y la comunicación en contextos escolares? — “Los resultados indican que la ansiedad, la falta de vocabulario y el miedo a cometer errores son las principales causas de las limitaciones en la expresión oral.” (Resultados, p. 28)</t>
  </si>
  <si>
    <t>A2.4: ¿Cuáles son las prácticas actuales de diferenciación de los procesos de enseñanza-aprendizaje según las necesidades de cada estudiante? — “La investigación recomienda estrategias de enseñanza centradas en la práctica comunicativa y el refuerzo de la confianza del estudiante.” (Conclusión, p. 30) · C1.7: ¿Cuáles son las necesidades de formación docente según la evidencia empírica? — “Los docentes deben recibir capacitación para abordar factores afectivos y psicológicos que influyen en la producción oral.” (Discusión, p. 29) · B2.4: ¿Qué estrategias pueden promover la salud física, mental y emocional en los entornos escolares? — “El temor a la evaluación o a la burla afecta la autoestima y el rendimiento comunicativo del estudiante.” (Resultados, p. 28)</t>
  </si>
  <si>
    <t>Estudio cualitativo descriptivo realizado con estudiantes universitarios panameños del curso de inglés como segunda lengua (ESL). Analiza las principales dificultades que limitan la expresión oral: ansiedad, carencia de vocabulario, miedo al error y baja autoconfianza. Propone estrategias didácticas centradas en la interacción, la motivación y el refuerzo emocional del aprendizaje. Responde directamente a A1.5 y A4.2, e indirectamente a A2.4, C1.7 y B2.4. Evidencia en “Resultados”, “Discusión” y “Conclusiones”.</t>
  </si>
  <si>
    <t>El rol y perfil del educador en la formación integral de la educación preescolar</t>
  </si>
  <si>
    <t>Saudy Madrid, Analibeth Sauza, Yeisla Vargas, Katherine Vieto</t>
  </si>
  <si>
    <t>Semilla Científica, N.º 6, noviembre 2024 – abril 2025, pp. 483–488. DOI: https://doi.org/10.37594/sc.v1i6.1598</t>
  </si>
  <si>
    <t>C1.7: ¿Cuáles son las necesidades de formación docente según la evidencia empírica? — “El perfil del educador en la educación preescolar es un concepto multidimensional que abarca competencias, habilidades y valores fundamentales para garantizar una enseñanza de calidad.” (Resultados y discusión, p. 486) · A3.1: ¿Cómo se promueven ambientes de aprendizaje que favorezcan la creatividad, la colaboración y el pensamiento crítico? — “La creatividad juega un papel clave, ya que permite al educador generar experiencias de aprendizaje lúdicas y significativas que fomentan la curiosidad y la exploración.” (Resultados y discusión, p. 486)</t>
  </si>
  <si>
    <t>A1.3: ¿Cómo se promueven y fortalecen las competencias socioemocionales y la educación emocional en los diferentes niveles educativos? — “La empatía se destaca como una característica central en el perfil del educador, ya que permite establecer relaciones afectivas y de confianza, fundamentales para el bienestar emocional de los niños.” (Resultados, p. 486) · A2.4: ¿Cuáles son las prácticas actuales de diferenciación de los procesos de enseñanza-aprendizaje según las necesidades de cada estudiante? — “Los educadores efectivos deben adaptar las actividades pedagógicas a las necesidades de los niños, comprendiendo sus etapas del desarrollo.” (Resultados, p. 487) · B3.3: ¿Cuáles son las características de los entornos familiares que favorecen el desarrollo integral y la permanencia escolar? — “La colaboración con los padres y otros profesionales de la comunidad educativa contribuye a un enfoque integral en el desarrollo de los niños.” (Resultados, p. 487)</t>
  </si>
  <si>
    <t>Estudio cualitativo de revisión narrativa que analiza las competencias, valores y habilidades que conforman el perfil del educador preescolar en Panamá. Destaca la empatía, la creatividad y la ética profesional como pilares de la enseñanza inicial, así como la cooperación con las familias para un desarrollo integral. Responde directamente a C1.7 y A3.1, e indirectamente a A1.3, A2.4 y B3.3. Evidencia en “Resultados y discusión” y “Conclusiones”.</t>
  </si>
  <si>
    <t>Naturaleza de dificultades asociadas al aprendizaje de las matemáticas: números enteros, en estudiantes de grado octavo de educación básica secundaria</t>
  </si>
  <si>
    <t>Diego Alejandro Cruz Echeverri</t>
  </si>
  <si>
    <t>Universidad UMECIT, Panamá</t>
  </si>
  <si>
    <t>ORATORES, 17, dic 2022–may 2023, 19–41.</t>
  </si>
  <si>
    <t>Estudio cualitativo con trabajo de campo y entrevistas a estudiantes de 8.º grado; emplea teoría fundamentada y Atlas.ti para identificar categorías de dificultad (uso de signos, incomprensión del concepto, falta de atención, presión de tiempo). Presenta evidencia empírica y citas de participantes, pero no reporta prácticas docentes específicas ni evaluaciones de aula que permitan mapear con precisión a preguntas ANIE priorizadas. Secciones: Metodología, Recolección de datos, Análisis, Conclusiones.</t>
  </si>
  <si>
    <t>Factores que contribuyen al desempeño óptimo de las competencias en TIC de los docentes de las universidades públicas</t>
  </si>
  <si>
    <t>Joanna Beatriz Perozo Mosello</t>
  </si>
  <si>
    <t>Universidad Euroamericana (UEA), Panamá</t>
  </si>
  <si>
    <t>Revista Experior: Revista de Investigación de ADEN University, Vol. 3(1), enero–junio 2024, pp. 43–52. DOI: https://doi.org/10.56880/experior31.4</t>
  </si>
  <si>
    <t>A5.1: ¿Cuál es la situación actual de la disponibilidad y uso de tecnologías educativas? — “Esto genera un interés en entender los factores que influyen en el desempeño óptimo de las Competencias en Tecnologías de Información y Comunicación entre los docentes de universidades públicas.” (Resumen, p. 43) · C1.7: ¿Cuáles son las necesidades de formación docente según la evidencia empírica? — “Es necesario que el docente competente sea capaz de proporcionar ayudas formativas coherentes con las necesidades de aprendizaje de los alumnos y ajustarlas a los requerimientos cambiantes de aprendizaje.” (Resumen, p. 44)</t>
  </si>
  <si>
    <t>A5.3: ¿Qué factores limitan o potencian la adopción de tecnologías digitales en la enseñanza y el aprendizaje? — “La incorporación y uso de las TIC está basada en las múltiples miradas de una sociedad. Factores como la infraestructura, la economía o el rezago tecnológico pueden facilitar o dificultar su utilización.” (Introducción, p. 46) · C1.4: ¿Cómo se integran las tecnologías digitales en la formación y desarrollo profesional docente? — “Es esencial brindar capacitación y actualización a los docentes de nivel superior para que puedan utilizar adecuadamente las tecnologías emergentes en el proceso educativo.” (Fundamentación teórica, p. 49) · D2.1: ¿Qué políticas y estrategias se implementan para el aseguramiento de la calidad en la educación superior? — “La capacitación docente en el ámbito de las TIC requiere el desarrollo de competencias que puedan integrarse efectivamente en la práctica educativa.” (Reflexiones, p. 50)</t>
  </si>
  <si>
    <t>Estudio cualitativo con enfoque postpositivista, sustentado en teoría fundamentada y análisis de contenido, orientado a comprender los factores que inciden en el desarrollo de competencias TIC entre docentes de universidades públicas, tomando como caso la Universidad Nacional Experimental “Rafael María Baralt” (Venezuela). Identifica barreras estructurales (infraestructura, rezago tecnológico) y formativas (alfabetización digital insuficiente). Propone la capacitación continua como vía para fortalecer la calidad universitaria. Responde directamente a A5.1 y C1.7, e indirectamente a A5.3, C1.4 y D2.1. Evidencia en “Resumen”, “Introducción”, “Fundamentación teórica” y “Reflexiones”.</t>
  </si>
  <si>
    <t>Supervisión educativa en Panamá: un estudio comparativo con las mejores prácticas en América Latina</t>
  </si>
  <si>
    <t>Erubey Leonel Agudo Arenas</t>
  </si>
  <si>
    <t>Societas. Revista de Ciencias Sociales y Humanísticas, Vol. 26(1), enero–junio 2024, pp. 149–156. DOI: https://doi.org/10.48204/societas.v26n1.4726</t>
  </si>
  <si>
    <t>C1.7: ¿Cuáles son las necesidades de formación docente según la evidencia empírica? — “La formación y preparación continua de supervisores es un pilar crucial para garantizar la calidad educativa. La inversión en la formación de supervisores no solo mejora la supervisión, sino que también puede ser un recurso invaluable para el desarrollo profesional de los docentes.” (Conclusiones, p. 154) · D1.1: ¿Cuál es la situación actual de los procesos de gestión y finanzas en los diferentes niveles y secciones del sistema educativo (incluida la educación superior)? — “A pesar de los esfuerzos realizados por Panamá para mejorar la supervisión educativa, todavía hay un camino por recorrer para alcanzar las prácticas avanzadas observadas en países líderes de América Latina.” (Conclusiones, p. 154)</t>
  </si>
  <si>
    <t>C3.4: ¿Qué mecanismos de evaluación, seguimiento y mejora continua son aplicados en las instituciones educativas? — “No se encontró evidencia de mecanismos estandarizados para evaluar la eficacia de diferentes modelos supervisivos en la región. Este hallazgo indica una brecha importante en la literatura y en las prácticas de supervisión.” (Resultados, p. 152) · D2.2: ¿Qué acciones o políticas pueden fortalecer la calidad educativa en Panamá desde una perspectiva comparada? — “Adoptar un enfoque supervisivo más moderno y considerar la descentralización son pasos que podrían llevar a mejoras significativas.” (Discusión, p. 153)</t>
  </si>
  <si>
    <t>Estudio cualitativo comparativo basado en análisis documental de políticas y estrategias de supervisión educativa en Panamá frente a Chile, Argentina, Brasil, Colombia y Uruguay. Identifica brechas en formación de supervisores, descentralización y mecanismos de evaluación. Responde directamente a C1.7 y D1.1, e indirectamente a C3.4 y D2.2, proponiendo reformas hacia una supervisión más colaborativa y descentralizada. Evidencia en “Resultados”, “Discusión” y “Conclusiones”.</t>
  </si>
  <si>
    <t>Aprendizaje preescolar efectivo: gestión de recursos en ambientes diversos</t>
  </si>
  <si>
    <t>Semilla Científica, N.º 6, noviembre 2024 – abril 2025, pp. 415–423. DOI: 10.37594/sc.v1i6.1589</t>
  </si>
  <si>
    <t>A2.4: ¿Cuáles son las prácticas actuales de diferenciación de los procesos de enseñanza-aprendizaje según las necesidades de cada estudiante? — “El diseño y la gestión de recursos didácticos en el nivel preescolar se fundamentan en diversas teorías del aprendizaje… que subrayan la importancia de crear entornos educativos estimulantes y adaptados a las necesidades de los niños.” (Desarrollo teórico y conceptual, p. 417) · A3.1: ¿Cómo se promueven ambientes de aprendizaje que favorezcan la creatividad, la colaboración y el pensamiento crítico? — “Los recursos tecnológicos promovieron una alta participación activa de los niños en las actividades de aprendizaje… permitiendo la creación de proyectos colaborativos.” (Resultados y discusión, p. 421)</t>
  </si>
  <si>
    <t>A5.1: ¿Cuál es la situación actual de la disponibilidad y uso de tecnologías educativas? — “Los niños que tenían acceso a recursos tecnológicos mostraron un notable desarrollo en su inteligencia espacial… las actividades con pizarras interactivas, tablets y software educativo facilitaron la visualización y manipulación de formas y objetos.” (Resultados y discusión, p. 420) · C1.7: ¿Cuáles son las necesidades de formación docente según la evidencia empírica? — “La formación de los docentes en el uso efectivo de tecnología educativa es crucial para asegurar que se maximicen los beneficios de estas herramientas.” (Conclusiones, p. 423) · A1.3: ¿Cómo se promueven y fortalecen las competencias socioemocionales y la educación emocional en los diferentes niveles educativos? — “Tanto los recursos tecnológicos como los tradicionales fomentaron la colaboración y la interacción entre los niños, promoviendo habilidades sociales y emocionales.” (Discusión, p. 421)</t>
  </si>
  <si>
    <t>Estudio cualitativo comparativo aplicado en dos escuelas panameñas de educación preescolar: una con recursos tecnológicos y otra con materiales tradicionales. Analiza el impacto de ambos tipos de recursos en el desarrollo cognitivo, motriz y socioemocional infantil. Responde directamente a A2.4 y A3.1, e indirectamente a A5.1, C1.7 y A1.3. Evidencia en “Desarrollo teórico y conceptual”, “Resultados y discusión” y “Conclusiones”.</t>
  </si>
  <si>
    <t>El Proyecto Educativo de Centro (PEC): una estrategia para trabajar la problemática socioambiental desde la educación ambiental a nivel comunitario</t>
  </si>
  <si>
    <t>Melitza Anany Tristán Mojica</t>
  </si>
  <si>
    <t>Universidad de Panamá, Extensión Universitaria de Soná</t>
  </si>
  <si>
    <t>REA, 1(1), 2022, 121–138</t>
  </si>
  <si>
    <t>D1.1: ¿Cuál es la situación actual de los procesos de gestión y finanzas (cuáles son, normas, factores de riesgo, dificultades, fidelidad de la aplicación de las normas, recursos, percepción de los actores interesados, resultados, impacto, etc.) en los diferentes niveles y secciones del sistema educativo (educación inicial, educación básica general y media, educación superior, a nivel regional y central, etc.)? — “de un total de 311 Proyectos Educativos de Centro, 309 se enfocan en… infraestructura” (Resultados, p. 130–131); “en el 2018, se entregaron 315 PEC… 314 se enfocaron en… infraestructura” (Resultados, p. 130–131); “hay incongruencia en cuanto a la participación de la comunidad educativa… entre lo que se escribe… y lo que realmente sucede” (Resultados, p. 133–134).</t>
  </si>
  <si>
    <t>C1.7: ¿Cuáles son las necesidades de formación docente según la percepción de actores involucrados y según resultados de evaluaciones de resultados? — “falta de formación docente en la confección de proyectos y de metodologías adecuadas.” (Resultados – área pedagógica, p. 131–132). C1.7 — “el docente… requiere de una formación continua y permanente e implicación fundamentada en una visión comunitaria.” (Propuestas, p. 136).</t>
  </si>
  <si>
    <t>Estudio cualitativo aplicado en Panamá (Veraguas) sobre gestión del PEC en primaria (2011 vs. 2018). “Resultados” evidencian orientación casi exclusiva a infraestructura y desajustes de participación, describiendo el estado real de la gestión escolar (D1.1). El texto identifica carencias de capacitación para elaborar proyectos y propone formación continua docente (C1.7). Secciones usadas: Resultados, Propuestas.</t>
  </si>
  <si>
    <t>Responsabilidad social universitaria en la Universidad Tecnológica de Panamá</t>
  </si>
  <si>
    <t>Patricio Daniel Bósquez-Aguilar</t>
  </si>
  <si>
    <t>Universidad Tecnológica de Panamá</t>
  </si>
  <si>
    <t>Revista Saberes APUDEP, 5(2), 2022, 169–181</t>
  </si>
  <si>
    <t>D1.1: ¿Cuál es la situación actual de los procesos de gestión y finanzas (cuáles son, normas, factores de riesgo, dificultades, fidelidad de la aplicación de las normas, recursos, percepción de los actores interesados, resultados, impacto, etc.) en los diferentes niveles y secciones del sistema educativo (educación inicial, educación básica general y media, educación superior, a nivel regional y central, etc.)? — “se concluye que […] no se ha llevado a cabo de forma sistémica su implementación, al no existir el nexo indispensable entre los ejes que intervienen en la actividad, que se manifiestan como partes separadas.” (Conclusiones, p. 179–180). D1.2: ¿Cuáles son los modelos de gestión de la educación superior relevantes a nuestro contexto que puedan informar la mejora continua de nuestro sistema? — “Los resultados se agruparon en ocho factores sobre el uso de las normas ISO para la gestión de la responsabilidad social universitaria en la Institución, la situación actual, el rol de los cuatro ejes […] y los planes que desarrolla la Universidad.” (Resultados, p. 169–170).</t>
  </si>
  <si>
    <t>D1.3: ¿Cuáles son los modelos de acreditación con mejores resultados relevantes a nuestro contexto que puedan informar la mejora continua de nuestro sistema? — “la ausencia de métodos de gestión basados en las normas ISO […] ha limitado el funcionamiento eficiente de la responsabilidad social” (Conclusiones, p. 179). D1.4: ¿Cómo son los modelos de gestión público-privados a nivel nacional y relevantes a nivel internacional? (características, resultados, impacto, percepciones, etc.) — “Otro aspecto […] es la valoración […] sobre las causas por las que no se emplea [la norma]; siendo preponderante […] que no está entre la normativa utilizada (62%).” (Resultados, p. 175–176).</t>
  </si>
  <si>
    <t>Estudio cualitativo aplicado en Panamá (UTP) con observación, encuesta (n=8) y revisión documental. “Resultados” y “Conclusiones” diagnostican el estado de la gestión de RSU y el (no) uso de normas ISO, describiendo factores, barreras y planes institucionales, lo que mapea directamente a D1.1 y D1.2; además, la discusión sobre ISO y normativas se vincula indirectamente a D1.3 y D1.4 (modelos/estándares y gestión). Secciones usadas: Resultados, Conclusiones.</t>
  </si>
  <si>
    <t>Internacionalización y acreditación en la educación superior: modelos, estrategias e impacto</t>
  </si>
  <si>
    <t>Alix Becerra, José Peña, Jensy Rangel, Deymer Solis, Virginia Torres</t>
  </si>
  <si>
    <t>Semilla Científica, N.º 6, noviembre 2024 – abril 2025, pp. 504–516. DOI: 10.37594/sc.v1i6.1601</t>
  </si>
  <si>
    <t>D1.1: ¿Cuál es la situación actual de los procesos de gestión y finanzas en los diferentes niveles y secciones del sistema educativo (incluida la educación superior)? — “La internacionalización se ha convertido en un criterio relevante para el proceso de acreditación, pues las agencias acreditadoras valoran positivamente la implementación de estrategias de internacionalización, ya que demuestra el compromiso de la institución con los estándares internacionales de calidad y su capacidad de adaptarse a un entorno académico interconectado.” (Introducción, p. 506) · D2.1: ¿Qué políticas y estrategias se implementan para el aseguramiento de la calidad en la educación superior? — “La internacionalización se ha establecido como un indicador de calidad y excelencia educativa, facilitando tanto la renovación como la obtención de acreditaciones nacionales e internacionales.” (Conclusiones, p. 514)</t>
  </si>
  <si>
    <t>C3.4: ¿Qué mecanismos de evaluación, seguimiento y mejora continua son aplicados en las instituciones educativas? — “La implementación del programa de internacionalización ha mostrado mejoras significativas en los procesos de acreditación. Las agencias acreditadoras valoraron positivamente la integración de una dimensión internacional en la institución.” (Resultados y discusión, p. 513) · B1.2: ¿Cuáles son los factores institucionales que inciden en la equidad y calidad educativa? — “La internacionalización aporta otros aspectos positivos. El aumento de la diversidad cultural en el campus enriquece el ambiente académico y fortalece la preparación de los estudiantes para un mercado laboral internacional.” (Discusión, p. 513)</t>
  </si>
  <si>
    <t>Estudio cualitativo aplicado con revisión bibliográfica y estudio de caso en una universidad panameña. Analiza la influencia de la internacionalización en la acreditación de la educación superior, destacando su impacto en los procesos de gestión institucional, aseguramiento de la calidad y reputación académica. Responde directamente a D1.1 y D2.1, e indirectamente a C3.4 y B1.2. Evidencia en “Introducción”, “Resultados y discusión” y “Conclusiones”.</t>
  </si>
  <si>
    <t>Convivencia escolar: una mirada desde la otredad y diversidad</t>
  </si>
  <si>
    <t>María Isabel Gómez Gómez</t>
  </si>
  <si>
    <t>ORATORES, Núm. 19, dic. 2023–may. 2024, pp. 152–163. DOI: 10.37594/oratores.n19.1203</t>
  </si>
  <si>
    <t>A2.12: ¿Cómo son las clases en las escuelas panameñas y qué tipo de habilidades promueven? — “se evidencia la incoherencia entre el saber… y las acciones… se presentan agresiones verbales y físicas como una manera de relacionarse…” (“Resultados”). D1.1: ¿Cuál es la situación actual de los procesos de gestión y finanzas (…) en los diferentes niveles y secciones del sistema educativo (…) ? — Categoría “Papel de la norma”: “medidas sancionatorias, normas de clase y la organización del aula.” (“Resultados”).</t>
  </si>
  <si>
    <t>Estudio cualitativo (fenomenológico) con estudiantes, familias y docentes; contexto escolar colombiano, autora adscrita a institución panameña. “Resultados” describen dinámicas de convivencia (agresiones, regulación conductual) que impactan el proceso de enseñanza–aprendizaje (A2.12) y documentan la gestión disciplinaria y normativa del aula (“Papel de la norma”), relevantes para procesos de gestión (D1.1).</t>
  </si>
  <si>
    <t>Profesores de la generación Boomers en entornos virtuales de aprendizaje</t>
  </si>
  <si>
    <t>Elizabeth Román-Machado, Edy Urdaneta</t>
  </si>
  <si>
    <t>Universidad Tecnológica Oteima, David, Panamá; Universidad Nacional Experimental Rafael María Baralt, Cabimas, Venezuela</t>
  </si>
  <si>
    <t>Societas. Revista de Ciencias Sociales y Humanísticas, 25(2), julio–diciembre 2023, 281–310. DOI: 10.48204/societas.v25n2.4122</t>
  </si>
  <si>
    <t>A5.1: ¿Cuál es la situación actual de la disponibilidad y uso de tecnologías educativas? — “Foros, chat, trabajos individuales y grupales, blogs, pizarra interactiva, grupos de chat en WhatsApp o de Facebook…” (Resultados y discusión, Tabla 2). C1.7: ¿Cuáles son las necesidades de formación docente según la percepción de actores involucrados y según resultados de evaluaciones de resultados? — “El inicio fue un poco traumático por la inexperiencia en el área, pero… fui adquiriendo competencias.” (Resultados y discusión, Tabla 1).</t>
  </si>
  <si>
    <t>A5.6: ¿Cuáles son las limitaciones o barreras que perciben y tienen quienes ejercen la docencia para usar las tecnologías en las escuelas? — “El principal temor era perder la relación humana… y la poca competencia tecnológica…” (Resultados y discusión, Tabla 1). D1.1: ¿Cuál es la situación actual de los procesos de gestión y finanzas… en los diferentes niveles y secciones del sistema educativo…? — “Las universidades… desarrollan procesos de actualización en EVA… [y] ofrecían asesorías… en lo técnico y académico.” (Resultados y discusión, Área institucional).</t>
  </si>
  <si>
    <t>Estudio cualitativo (fenomenología descriptiva) con 10 docentes Boomers que imparten posgrado; recoge vivencias sobre trabajo en EVA (Métodos/Resultados). Se documenta uso concreto de herramientas/plataformas (A5.1), brechas y temores por falta de competencias (A5.6) y la necesidad/valor de la formación para adquirir competencias (C1.7). Además, se describen acciones institucionales (asesorías, actualización) relevantes a la gestión (D1.1).</t>
  </si>
  <si>
    <t>COMPLEJIDADES DE LA ENSEÑANZA DE LA TECNOLOGÍA EN LA BÁSICA PRIMARIA RURAL: ENTRE CONFUSIONES EPISTEMOLÓGICAS Y BRECHAS</t>
  </si>
  <si>
    <t>Lucely Martínez Pestana, Geovanni Antonio Urdaneta Urdaneta</t>
  </si>
  <si>
    <t>Universidad UMECIT, Panamá, Universidad UMECIT, Panamá</t>
  </si>
  <si>
    <t>ORATORES, 17, dic 2022–may 2023, 12–18</t>
  </si>
  <si>
    <t>A5.6: ¿Cuáles son las limitaciones o barreras que perciben y tienen quienes ejercen la docencia para usar las tecnologías en las escuelas? — “falta de infraestructura, debilidades en la formación docente y desarticulación del trabajo entre niveles.” (Introducción, p. 14). A5.1: ¿Cuál es la situación actual de la disponibilidad y uso de tecnologías educativas? — “confusión conceptual y la escases de recursos tecnológicos en contextos de brecha tecnológica como el cordobés.” (Resumen, p. 12–13). C1.7: ¿Cuáles son las necesidades de formación docente según la percepción de actores involucrados y según resultados de evaluaciones de resultados? — “Muchos reconocen… falencias en formación.” (Conclusiones, p. 16).</t>
  </si>
  <si>
    <t>A2.12: ¿Cómo son las clases en las escuelas panameñas y qué tipo de habilidades promueven? — “para mí la tecnología es… herramienta en nuestro quehacer…”; “enseñanza de aplicaciones ofimáticas y elementos hardware… aunque el estudiante no esté en contacto con ellos.” (Resultados, p. 15–16).</t>
  </si>
  <si>
    <t>Estudio cualitativo (entrevistas en primaria rural) realizado por autores de institución panameña. El Resumen/Introducción y las Conclusiones evidencian brecha tecnológica, carencias de infraestructura y necesidad de formación docente (A5.1, A5.6, C1.7). Los Resultados describen prácticas de aula centradas en artefactos y ofimática, caracterizando el tipo de clases y habilidades promovidas (A2.12).</t>
  </si>
  <si>
    <t>Retos en el ejercicio docente frente al desarrollo tecnológico</t>
  </si>
  <si>
    <t>Lina María Mestra Tamayo, Asafaidy Asias Yánez, Juan Guillermo Sabi Rojas, Luis Fernando Ávila Coronado, Hayser Alberto Jaramillo Hernández, Jorge Antonio Soriano Rojas</t>
  </si>
  <si>
    <t>Sede Virtual, Facultad de Humanidades y Ciencias de la Educación, Maestría en Administración y Planificación Educativa, Asignatura: Tendencias de la Administración Educativa</t>
  </si>
  <si>
    <t>Semilla Científica, 3(3), 2022, 219–231</t>
  </si>
  <si>
    <t>C1.7: ¿Cuáles son las necesidades de formación docente según la percepción de actores involucrados y según resultados de evaluaciones de resultados? — “el docente debe estar interesado en realizar un proceso constante de actualización de sus habilidades y competencias académicas, pedagógicas, emocionales y por supuesto, tecnológicas.” (Conclusiones, p. 228–229). A5.6: ¿Cuáles son las limitaciones o barreras que perciben y tienen quienes ejercen la docencia para usar las tecnologías en las escuelas? — “después de encuestar 23 docentes… sólo un 25% de ellos las conoce y utiliza; el resto 75%… no las utiliza o da buen uso.” (Resultados, p. 227).</t>
  </si>
  <si>
    <t>A5.1: ¿Cuál es la situación actual de la disponibilidad y uso de tecnologías educativas? — “en su colegio o entorno no cuenta con dichas herramientas y mucho menos con señal telefónica ni conectividad a internet.” (Resultados, p. 227).</t>
  </si>
  <si>
    <t>Estudio con revisión y encuesta aplicada (n=24 docentes) que caracteriza brechas de competencia y acceso tecnológico. “Resultados” evidencia barreras (A5.6) y carencias de disponibilidad/uso (A5.1); “Conclusiones” justifican actualización y capacitación docente (C1.7). Aunque el trabajo de campo fue en Colombia, los autores están adscritos a una institución con sede en Panamá, cumpliendo criterio de inclusión.</t>
  </si>
  <si>
    <t>Desafíos en la adquisición del subjuntivo para estudiantes sinohablantes: comparación gramatical y propuestas didácticas</t>
  </si>
  <si>
    <t>Xinyu Zhang, Gloria Jordán Mazzo</t>
  </si>
  <si>
    <t>Universidad Politécnica de Valencia, España; Universidad de Panamá, Panamá</t>
  </si>
  <si>
    <t>Visión Antataura, Vol. 8(2), diciembre 2024 – mayo 2025, pp. 108–124. DOI: https://doi.org/10.48204/j.vian.v8n2.a6572</t>
  </si>
  <si>
    <t>A2.8: ¿Qué acercamientos se usan para enseñar la lectoescritura en Panamá, sus resultados e impacto? — “Los manuales de Español moderno […] se utilizan en las universidades chinas para enseñar la gramática […] los estudiantes chinos solo memorizan o hacen ejercicios de gramática para memorizar el uso del subjuntivo.” (Sección 2, p. 110) · A2.2: ¿Cuál ha sido el proceso y resultado de la aplicación de innovaciones pedagógicas? — “El estudio propone la implementación del modelo pedagógico de Ruiz Campillo (2004), que enfatiza un enfoque lógico y comunicativo en lugar de memorización.” (Resumen, p. 108)</t>
  </si>
  <si>
    <t>A2.12: ¿Cómo son las clases en las escuelas panameñas y qué tipo de habilidades promueven? — “El modelo de Ruiz Campillo […] ofrece un enfoque lógico y comunicativo […] permite a los docentes ilustrar de manera clara el uso del modo mediante el esquema operativo simplificado.” (Conclusiones, p. 124) · C1.7: ¿Cuáles son las necesidades de formación docente según la evidencia empírica? — “Los profesores deben explicar el concepto de declaración a los alumnos cuidadosamente […] no es fácil traducir el concepto declarar en el chino.” (Discusión, p. 122)</t>
  </si>
  <si>
    <t>Estudio comparativo entre los sistemas gramaticales español y chino, con análisis de encuestas previas y propuestas didácticas. Aunque no se aplica en Panamá, el artículo tiene autoría panameña (Universidad de Panamá) y aporta a la comprensión de innovaciones pedagógicas lingüísticas (A2.2, A2.8), habilidades comunicativas (A2.12) y formación docente intercultural (C1.7). Evidencia en “Resumen”, “Sección 2”, “Discusión” y “Conclusiones”.</t>
  </si>
  <si>
    <t>Percepción que tienen un grupo de estudiantes sobre la inclusión de la Estadística como materia fundamental en el plan de estudios del Postgrado en Docencia Superior</t>
  </si>
  <si>
    <t>Boris A. Ortega Aranda, Doralbis Alfaro, Elzebir Tejedor De León</t>
  </si>
  <si>
    <t>Universidad de Panamá / Centro Regional Universitario de Coclé / Facultad de Economía, Universidad de Panamá / Centro Regional Universitario de Coclé / Facultad de Economía, Universidad de Panamá / Centro Regional Universitario de Coclé / Facultad de Humanidades</t>
  </si>
  <si>
    <t>Revista Guacamaya, 7(2), 2023, pp. 135–149</t>
  </si>
  <si>
    <t>C1.7: ¿Cuáles son las necesidades de formación docente según la percepción de actores involucrados y según resultados de evaluaciones de resultados? — “Los resultados demuestran la comprobación estadística de que más del 60% de los estudiantes […] consideran que se debe incluir en el plan de estudios la asignatura de estadística.” (Resultados y discusión, p. 136)</t>
  </si>
  <si>
    <t>A1.1: ¿Cuál es la calidad, relevancia y pertinencia del currículum actual? (contexto, cultura, etnicidad, género, ciudadanía, necesidades y prioridades nacionales, etc.) — “Con la aplicación de un nuevo plan de estudio donde se considere la estadística […] se lograría incrementar de una forma sostenible el índice de calidad del Programa de Maestría en Docencia Superior.” (Conclusión, p. 146)</t>
  </si>
  <si>
    <t>Estudio aplicado en Panamá, con encuesta a estudiantes de la Maestría en Docencia Superior. La necesidad percibida de incluir Estadística evidencia C1.7 (Resultados y discusión). La propuesta de revisión del plan y el efecto en la calidad del programa vinculan indirectamente A1.1 (Conclusión).</t>
  </si>
  <si>
    <t>ELABORACIÓN, VALIDACIÓN Y CONFIABILIDAD DE UNA PRUEBA DE CONOCIMIENTOS MATEMÁTICOS PARA DOCENTES DEL NIVEL PRIMARIO</t>
  </si>
  <si>
    <t>Lorenzo Caballero Vigil, Johanna E. Castillo M.</t>
  </si>
  <si>
    <t>Universidad de Panamá – Panamá, Universidad de Panamá – Panamá</t>
  </si>
  <si>
    <t>Centros. Revista Científica Universitaria, 12(2), 2023, 43–58. https://doi.org/10.48204/j.centros.v12n2.a4039</t>
  </si>
  <si>
    <t>C1.5: ¿Qué instrumentos válidos y confiables existen para evaluar el desempeño y las competencias docentes? — “El coeficiente Alfa de Cronbach promedio obtenido en la validación de esta prueba fue de 0.832, indicando una buena consistencia interna de la prueba.” (Resultados/validación por expertos, p. 44–47) • C1.2: ¿Cuál es el nivel de dominio disciplinar del profesorado en áreas específicas y cómo se mide? — “La prueba piloto fue aplicada a 10 docentes… El mayor puntaje… 46… el más bajo 34… media de 38.5 puntos.” (Resultados de la piloto, p. 54–55)</t>
  </si>
  <si>
    <t>C1.7: ¿Cuáles son las necesidades de formación docente según la evidencia empírica? — “Los resultados… evidencian que el porcentaje promedio de dominio… es de 72,64%… con un poco de apoyo a estos docentes los resultados se pueden mejorar.” (Discusión, p. 57)</t>
  </si>
  <si>
    <t>Estudio aplicado en Panamá que diseña/valida un instrumento (Alfa=0.832; piloto Alfa=0.802), aportando evidencia de validez y confiabilidad (C1.5). La aplicación piloto a docentes de primaria reporta puntajes/medias que permiten medir el dominio disciplinar (C1.2). La discusión identifica un dominio promedio (72.64%) y la necesidad de apoyo/formación (C1.7). Evidencia en “Resultados” y “Discusión”.</t>
  </si>
  <si>
    <t>EL TÉCNICO AGROPECUARIO GENERALISTA INA: UN MODELO CURRICULAR INNOVADOR BASADO EN UN PROCESO SISTEMÁTICO DE CONSTRUCCIÓN COLECTIVA</t>
  </si>
  <si>
    <t>Zenaida Campbell, Nelly Meléndez</t>
  </si>
  <si>
    <t>CIE Academic Journal, 1(1), enero–junio 2022, 67–81.</t>
  </si>
  <si>
    <t>D1.1: ¿Cuál es la situación actual de los procesos de gestión y finanzas (cuáles son, normas, factores de riesgo, dificultades, fidelidad de la aplicación de las normas, recursos, percepción de los actores interesados, resultados, impacto, etc.) en los diferentes niveles y secciones del sistema educativo (educación inicial, educación básica general y media, educación superior, a nivel regional y central, etc.)? — “el país cuenta 36 escuelas agropecuarias de nivel medio… [pero] la infraestructura y recursos didácticos… tienen en un alto porcentaje niveles de deterioro…” (Contextualización del objeto de estudio). D1.2: ¿Cuáles son los modelos de gestión de la educación superior relevantes a nuestro contexto que puedan informar la mejora continua de nuestro sistema? — “modelo curricular… con enfoque en competencias… basado en proyectos formativos… incluye formación dual como componente fundamental.” (Abordaje conceptual / Metodología / Resultados).</t>
  </si>
  <si>
    <t>C1.7: ¿Cuáles son las necesidades de formación docente según la percepción de actores involucrados y según resultados de evaluaciones de resultados? — “el perfil técnico, didáctico y humano del docente será fundamental… La selección, capacitación y realimentación cruzada continua de docentes y directivos deberá ser parte fundamental del modelo de gestión…” (Resultados/Plan de estudios integrado – cierre).</t>
  </si>
  <si>
    <t>Estudio aplicado en Panamá que diseña y valida participativamente (talleres/entrevistas) un modelo curricular para el INA. “Contextualización” diagnostica brechas de infraestructura y recursos (D1.1). “Abordaje conceptual/Resultados” detallan un modelo con proyectos formativos y formación dual (D1.2). El cierre del diseño subraya capacitación docente continua como requisito de implementación (C1.7).</t>
  </si>
  <si>
    <t>DIAGNÓSTICO SOCIOECONÓMICO DE LA COMUNIDAD EL ESPINO COMO BASE PARA LA IDENTIFICACIÓN DE ACCIONES DE EXTENSIÓN DEL CENTRO REGIONAL UNIVERSITARIO DE VERAGUAS</t>
  </si>
  <si>
    <t>Berta Lozano, Víctor Jordán</t>
  </si>
  <si>
    <t>Universidad de Panamá / Centro Regional Universitario de Veraguas, Panamá</t>
  </si>
  <si>
    <t>Revista Colegiada de Ciencia, 4(1), octubre 2022–marzo 2023, 115–132.</t>
  </si>
  <si>
    <t>D1.2: ¿Cuáles son los modelos de gestión de la educación superior relevantes a nuestro contexto que puedan informar la mejora continua de nuestro sistema? — “El estudio de necesidades de extensión es un documento de referencia para el diseño de programas, proyectos y actividades de extensión en el Centro Regional Universitario de Veraguas.” (Resumen). D1.1: ¿Cuál es la situación actual de los procesos de gestión y finanzas…? — “En la comunidad funciona una escuela multigrado… se identifica el mal estado de las aceras y de las vías internas, así como el deterioro de la casa comunal.” (Resumen). “La escuela solo tiene tres aulas de clases.” (Resultados – Aspectos educativos).</t>
  </si>
  <si>
    <t>Estudio aplicado en Panamá que diagnostica condiciones comunitarias y educativas para planificar la extensión universitaria (Resumen, Objetivo), constituyendo un modelo/insumo de gestión para educación superior (D1.2). Los Resultados reportan infraestructura escolar limitada (escuela multigrado; tres aulas) y carencias comunitarias relevantes para la gestión educativa y social (D1.1).</t>
  </si>
  <si>
    <t>LA ALIMENTACIÓN SALUDABLE: HACIA UN PROGRAMA DE RESPONSABILIDAD SOCIAL UNIVERSITARIA, EN PROVINCIA DE PANAMÁ OESTE</t>
  </si>
  <si>
    <t>Vielka E. Muñoz S.</t>
  </si>
  <si>
    <t>Synergía, 2(2), noviembre 2023–abril 2024, pp. 141–161. DOI: 10.48204/synergia.v2n2.4459</t>
  </si>
  <si>
    <t>D1.2: ¿Cuáles son los modelos de gestión de la educación superior relevantes a nuestro contexto que puedan informar la mejora continua de nuestro sistema? — “Los resultados obtenidos sientan las bases para el desarrollo de programas de responsabilidad social universitaria… orientados a promover los buenos hábitos alimenticios…” (Resumen). “Un programa de Responsabilidad Social Universitaria… tiene alta relevancia para la comunidad educativa del CRUPO.” (Conclusiones).</t>
  </si>
  <si>
    <t>D1.1: ¿Cuál es la situación actual de los procesos de gestión y finanzas (…) en los diferentes niveles y secciones del sistema educativo (…) ? — “Al preguntar… estrategias que hacen falta para mejorar la buena alimentación; el 55.8% respondió la falta de información.” (Resultados y Discusión, Fig. 6). “El 87.5%… entre frecuente y ocasionalmente consumen comida rápida.” (Resultados y Discusión, Fig. 4).</t>
  </si>
  <si>
    <t>Estudio aplicado en Panamá Oeste con encuesta a 200 estudiantes (Materiales y Métodos) que diagnostica hábitos y barreras (Resultados/Discusión). El artículo propone explícitamente crear un programa de RSU para promover hábitos saludables (Conclusiones/Resumen), lo que constituye un modelo de gestión en educación superior (D1.2). Las cifras sobre consumo de comida rápida y falta de información perfilan el estado actual y necesidades para la gestión universitaria en salud estudiantil (D1.1).</t>
  </si>
  <si>
    <t>Impacto del aprendizaje en el retorno a clases: cambio de modalidad virtual y/o a distancia a presencial</t>
  </si>
  <si>
    <t>Valentina Muñoz, Daniel Vásquez, Julieth Díaz, Carlos Hidalgo</t>
  </si>
  <si>
    <t>Universidad Metropolitana de Educación, Ciencia y Tecnología (UMECIT), Sede La Chorrera / Facultad de Ciencias de la Salud / Licenciatura en Psicología General</t>
  </si>
  <si>
    <t>Semilla Científica, 3(3), 2022, 75–85</t>
  </si>
  <si>
    <t>A2.14: ¿Cómo se trabaja el manejo socioemocional en las aulas panameñas? ¿Se trabaja como herramienta transversal? — “es también un espacio donde hay innumerables oportunidades para desarrollar de manera permanente habilidades socioemocionales…” (Conclusiones, p. 83).A2.12: ¿Cómo son las clases en las escuelas panameñas y qué tipo de habilidades promueven? — “se proponen estrategias… apoyo psicológico… gamificación, implementar capacitaciones… reforzar la lectura en el aula… cálculos mentales…” (Resultados, p. 82).</t>
  </si>
  <si>
    <t>A2.4: ¿Cuáles son las prácticas actuales de diferenciación de los procesos de enseñanza-aprendizaje según las necesidades de cada estudiante? — “las aulas están siendo multigrado porque tienen estudiantes con distintos niveles de aprendizaje…” (Sección “La actual educación en el regreso a clases presencial, Panamá”, p. 79).C1.7: ¿Cuáles son las necesidades de formación docente según la percepción de actores involucrados y según resultados de evaluaciones de resultados? — “implementar capacitaciones que orienten a los docentes en cuanto problemáticas de aprendizaje” (Resultados, p. 82).</t>
  </si>
  <si>
    <t>Estudio aplicado en Panamá Oeste con encuesta a 20 docentes de primaria. “Resultados” y “Conclusiones” reportan efectos socioemocionales y académicos del retorno, proponen estrategias de aula y capacitación docente. Esto vincula directamente el manejo socioemocional y prácticas de clase (A2.14, A2.12) e indirectamente diferenciación y formación docente (A2.4, C1.7). Secciones usadas: Resultados, Conclusiones.</t>
  </si>
  <si>
    <t>Impacto del síndrome de Burnout en docentes de la Universidad de Panamá</t>
  </si>
  <si>
    <t>Vanessa Lazo-Valles, Dayssi Crócamo, Francisco Farnum</t>
  </si>
  <si>
    <t>Universidad César Vallejo (Perú), Universidad de Panamá, Universidad de Panamá</t>
  </si>
  <si>
    <t>Societas. Revista de Ciencias Sociales y Humanísticas, 25(2), 2023, 12–26. DOI: 10.48204/societas.v25n2.4112</t>
  </si>
  <si>
    <t>D1.1: ¿Cuál es la situación actual de los procesos de gestión y finanzas (cuáles son, normas, factores de riesgo, dificultades, fidelidad de la aplicación de las normas, recursos, percepción de los actores interesados, resultados, impacto, etc.) en los diferentes niveles y secciones del sistema educativo (educación inicial, educación básica general y media, educación superior, a nivel regional y central, etc.)? — “la mayoría revela una alta Despersonalización (59.02%)… y en Realización Personal se destacó un nivel bajo (65.57%)… se observó… prevalencia de la desmotivación entre los docentes” (Resultados y discusión). C1.7: ¿Cuáles son las necesidades de formación docente según la percepción de actores involucrados y según resultados de evaluaciones de resultados? — “se sugiere… programas específicos de capacitación, actividades o talleres de crecimiento personal” (Conclusión).</t>
  </si>
  <si>
    <t>Estudio aplicado en Panamá Este (UP) con 72 docentes; diseño cuantitativo descriptivo–correlacional (Metodología). “Resultados y discusión” reportan niveles de despersonalización y baja realización personal, evidenciando un problema de gestión del bienestar laboral (D1.1). “Conclusión” recomienda capacitación y talleres para prevenir/mitigar el burnout, lo que señala necesidades formativas del profesorado (C1.7).</t>
  </si>
  <si>
    <t>La comunidad educativa y la gestión escolar de las escuelas de Panamá Este</t>
  </si>
  <si>
    <t>Marta S. de Peralta, Johana Marín Aparicio, Jorge Díaz</t>
  </si>
  <si>
    <t>Universidad de Panamá, Universidad de Panamá, Universidad de Panamá</t>
  </si>
  <si>
    <t>Centros. Revista Científica Universitaria, 11(1), 2022, 91–106.</t>
  </si>
  <si>
    <t>D1.1: ¿Cuál es la situación actual de los procesos de gestión y finanzas (cuáles son, normas, factores de riesgo, dificultades, fidelidad de la aplicación de las normas, recursos, percepción de los actores interesados, resultados, impacto, etc.) en los diferentes niveles y secciones del sistema educativo (educación inicial, educación básica general y media, educación superior, a nivel regional y central, etc.)? — “la mayoría de los entrevistados no conocen o no están de acuerdo con la Ley Orgánica de la Educación, sus artículos, reglamentación y procedimientos relacionados con la Comunidad Educativa.” (Resultados, p. 101–102). “[…] se observa que es el Director de la escuela quien toma las decisiones unilateralmente.” (Discusión, p. 104–105).</t>
  </si>
  <si>
    <t>D1.2: ¿Cuáles son los modelos de gestión de la educación superior relevantes a nuestro contexto que puedan informar la mejora continua de nuestro sistema? — “el objetivo… fue llevar a cabo un diagnóstico para formular una propuesta para un sistema de gestión de la calidad, por lo tanto, su puesta en práctica queda a consideración…” (Materiales y métodos, p. 97–98).</t>
  </si>
  <si>
    <t>Estudio aplicado en Panamá Este (directores, docentes, padres y supervisores). Los “Resultados/Discusión” evidencian débil conocimiento normativo, toma de decisiones unilateral y componentes de gestión escolar, diagnosticando procesos institucionales (D1.1). Además, el trabajo se plantea como diagnóstico para proponer un sistema de gestión de la calidad, aportando insumos de modelo (D1.2). Secciones usadas: Materiales y métodos, Resultados, Discusión.</t>
  </si>
  <si>
    <t>Impacto profesional de los licenciados egresados de la carrera de inglés de la UMECIT a consecuencia de los problemas socio políticos y económicos de Panamá</t>
  </si>
  <si>
    <t>Daniela Williamson, Cesar Núñez, Carla Vásquez</t>
  </si>
  <si>
    <t>Facultad de Humanidades y Ciencias de la Educación / Licenciatura en Inglés, UMECIT (Panamá)</t>
  </si>
  <si>
    <t>Semilla Científica, Año 4, Núm. 4, 2023, 577–589. DOI: 10.37594/sc.v1i4.1300</t>
  </si>
  <si>
    <t>Estudio aplicado en Panamá con secciones de Metodología, Resultados y Conclusiones; levanta percepciones generales sobre crisis sociopolítica y empleabilidad (gráficas 1–11) sin analizar prácticas de aula, formación docente, evaluación del aprendizaje ni procesos de gestión educativa con evidencia específica. Por ello, no se mapean preguntas ANIE directas ni indirectas según los criterios establecidos.</t>
  </si>
  <si>
    <t>EVALUACIÓN DEL LOGRO DE LAS COMPETENCIAS MATEMÁTICAS EN ESTUDIANTES DE SÉPTIMO GRADO</t>
  </si>
  <si>
    <t>Jesús R. Salazar M., Uziel I. Arévalo</t>
  </si>
  <si>
    <t>CIE Academic Journal, 1(2), julio–diciembre 2022, 33–48</t>
  </si>
  <si>
    <t>Estudio aplicado en Panamá con prueba diagnóstica alineada al programa oficial de MEDUCA aplicada a 24 estudiantes del Centro Educativo Stella Sierra (Metodología/Pertinencia). Reporta promedios globales y por competencia: conceptual 82%, procedimental 58%, actitudinal 51% (Resultados). No describe prácticas docentes, modelos de evaluación o gestión educativa que permitan mapear a preguntas ANIE; por ello no se registran preguntas directas ni indirectas.</t>
  </si>
  <si>
    <t>The acquisition of the third person singular allomorphs of the simple present tense in English by Panamanian senior-level learners of English / La adquisición de los alomorfos de la tercera persona del singular del presente simple en inglés por estudiantes panameños del cuarto año de la carrera de inglés</t>
  </si>
  <si>
    <t>Cinthia Moreno Botacio, Aracelis M. González-Johnson</t>
  </si>
  <si>
    <t>Universidad de Panamá / Extensión Universitaria de Soná / Facultad de Humanidades, Panamá; Universidad de Panamá / Extensión Universitaria de Soná / Facultad de Humanidades, Panamá</t>
  </si>
  <si>
    <t>Revista Guacamaya, 8(1), 2023–2024, pp. 68–78. DOI: 10.48204/j.guacamaya.v8n1.a4318</t>
  </si>
  <si>
    <t>Estudio aplicado en Panamá con muestra universitaria (n=6) y diseño cuantitativo descriptivo; instrumento de producción oral y análisis fonético/auditivo (Metodología). Resultados: dominio global del 64% en la pronunciación de alomorfos /s/, /z/, /ɪz/ y patrones de error (Figuras/Tabla; “Results”, “Figure 2”). No aborda prácticas pedagógicas, evaluación del sistema, gestión escolar ni formación docente; por las reglas, no se mapean preguntas ANIE específicas.</t>
  </si>
  <si>
    <t>Caracterización de actitudes ambientales en jóvenes de pre-media en Panamá</t>
  </si>
  <si>
    <t>Mariana León</t>
  </si>
  <si>
    <t>Centro de Investigación Educativa de Panamá, Quality Leadership University / República de Panamá, Sistema Nacional de Investigación (SNI) / República de Panamá</t>
  </si>
  <si>
    <t>Investigación, Pensamiento Crítico (Invest. Pens. Crit.), 11(2), mayo–agosto 2023, 50–60. https://doi.org/10.37387/ipc.v11i2.350</t>
  </si>
  <si>
    <t>Estudio aplicado en Panamá con estudiantes de pre-media (n=99) de seis escuelas; enfoque mixto y uso de la escala NEP para niños (Método/Instrumento). Reporta medias por subdimensión y contrastes por sexo, provincia, edad y grado (Resultados). Aunque es pertinente al contexto escolar, no presenta objetivos/intervenciones pedagógicas ni gestión educativa alineables de forma verificable con preguntas ANIE; por ello no se asignan códigos directos o indirectos.</t>
  </si>
  <si>
    <t>Percepción de los problemas sociales y ambientales de los estudiantes del Centro Regional Universitario de Coclé de la Universidad de Panamá</t>
  </si>
  <si>
    <t>Ariel José García Aguilar</t>
  </si>
  <si>
    <t>Universidad de Panamá / Centro Regional Universitario de Coclé, Panamá</t>
  </si>
  <si>
    <t>Revista Guacamaya, 7(2), 2023, 92–108</t>
  </si>
  <si>
    <t>Estudio aplicado en Panamá con encuesta a 98 estudiantes (Métodos). Los Resultados describen percepciones sobre combustible, desempleo, agua potable, miedo/estrés y acceso a alimentos; la Conclusión sintetiza estas preocupaciones. No analiza procesos pedagógicos, evaluación, gestión educativa ni programas escolares; por lo tanto, no hay evidencia suficiente para mapear preguntas específicas de la ANIE 10-10-25 conforme a las reglas (evitar inferencias desde Introducción/teoría y exigir evidencia en Resultados/Discusión/Conclusiones).</t>
  </si>
  <si>
    <t>EL CURÍCULUM POR COMPETENCIAS Y SU IMPACTO EN LA FORMACIÓN DEL PROFESIONAL DE RECURSOS HUMANOS EN LA FACULTAD DE ADMINISTRACIÓN DE EMPRESAS Y CONTABILIDAD</t>
  </si>
  <si>
    <t>Roldán Adames Aparicio, Daniel Batista, Edna De La Cruz, Verónica E. Tejedor V.</t>
  </si>
  <si>
    <t>Universidad de Panamá, Universidad de Panamá, Universidad de Panamá, Universidad de Panamá</t>
  </si>
  <si>
    <t>Societas. Revista de Ciencias Sociales y Humanísticas, 25(2), 2023, 209–230.</t>
  </si>
  <si>
    <t>A2.12: ¿Cómo son las clases en las escuelas panameñas y qué tipo de habilidades promueven? — “En sus clases se aplicó el aprender aprendiendo… Sí 91.4%.” (Resultados – Tabla 5). “Para su aprendizaje… se aplicó la resolución de problemas… Muchas veces 57.1% / Algunas veces 32.9%.” (Resultados – Tabla 6). A2.2: ¿Cuál ha sido el proceso y resultado de la aplicación de innovaciones pedagógicas? — “¿El currículum por competencia aporta calidad en el desempeño de las labores? Sí 92.9%.” (Resultados – Tabla 16). “¿El currículum por competencias le ha permitido un mejor desempeño…? Sí 91.4%.” (Resultados – Tabla 17).</t>
  </si>
  <si>
    <t>Estudio aplicado en Panamá con encuesta a 70 egresados de RR. HH. (Metodología). “Resultados” describen prácticas de aula (aprender haciendo, resolución de problemas) y sus efectos, caracterizando cómo son las clases y qué habilidades promueven (A2.12). Los altos porcentajes sobre calidad y mejor desempeño evidencian resultados de la implementación del currículo por competencias (A2.2).</t>
  </si>
  <si>
    <t>Actitudes docentes en matemáticas y su relación con la percepción y evaluación en estudiantes de primer año de universidad</t>
  </si>
  <si>
    <t>Félix Cantú, Gissel Ariza, Yazmín Dorati</t>
  </si>
  <si>
    <t>Instituto de Logística y Cadena de Suministro, Universidad Latina de Panamá (Félix Cantú), Investigadora independiente (Gissel Ariza), Instituto de Logística y Cadena de Suministro, Universidad Latina de Panamá (Yazmín Dorati)</t>
  </si>
  <si>
    <t>(Sin nombre de revista en el PDF), 2022, pp. 69–88 (Recibido 04/05/2022; Aceptado 26/05/2022).</t>
  </si>
  <si>
    <t>A2.14: ¿Cómo se trabaja el manejo socioemocional en las aulas panameñas? ¿Se trabaja como herramienta transversal? — “correlación positiva muy alta… intimidación/prejuicio (.914)… en la medida en que se presiona o intimida el alumno va a tender a tener prejuicios en contra de las matemáticas.” (Resultados, Tabla 8, p. 82). C1.7: ¿Cuáles son las necesidades de formación docente según la percepción de actores involucrados y según resultados de evaluaciones de resultados? — “La principal [dificultad] es la actitud que presenta el profesor… Los docentes tienen las herramientas necesarias para impulsar al alumno hacia el gusto por las matemáticas…” (Conclusiones, p. 83).</t>
  </si>
  <si>
    <t>Estudio aplicado en Panamá con encuesta a 174 estudiantes y análisis de correlaciones (SPSS). Los Resultados evidencian relación entre prácticas docentes de intimidación y prejuicios estudiantiles (A2.14). Las Conclusiones subrayan el rol de la actitud y metodología docente para fomentar el gusto por Matemáticas, implicando necesidades de desarrollo docente (C1.7).</t>
  </si>
  <si>
    <t>Métodos de inmersión para lograr la eficiencia en el idioma inglés en estudiantes de nivel universitario en Ciudad de Panamá</t>
  </si>
  <si>
    <t>Lucy Cristina Chau Colley</t>
  </si>
  <si>
    <t>Cátedra, N.º 20, agosto 2023 – julio 2024, pp. 302–322. DOI: https://doi.org/10.48204/j.catedra.n23.a4199</t>
  </si>
  <si>
    <t>A2.2: ¿Cuál ha sido el proceso y resultado de la aplicación de innovaciones pedagógicas? — “El proyecto de investigación tuvo como objetivo indagar y documentar aquellas experiencias de aprendizaje del idioma inglés que potencian la adquisición de la lengua inglesa como herramienta auxiliar en las carreras profesionales de estudiantes de tres universidades locales.” (Introducción, p. 304) · A5.9: ¿Cuáles atributos del entorno de aprendizaje favorecen un aprendizaje significativo al usar tecnologías específicas? — “Las personas que se sienten más eficientes en conversación y lectura usualmente realizan actividades con interacción en tiempo real, como foros de Internet, conversaciones con anglohablantes, o actividades lúdicas como el karaoke o la repetición de estribillos de canciones de moda.” (Resultados, p. 317)</t>
  </si>
  <si>
    <t>A5.1: ¿Cuál es la situación actual de la disponibilidad y uso de tecnologías educativas? — “Las actividades artísticas, el visionado de películas, los foros en línea y las redes sociales representan espacios efectivos para practicar el idioma inglés fuera del aula.” (Discusión, p. 316) · C1.7: ¿Cuáles son las necesidades de formación docente según la percepción de actores involucrados…? — “Algunos docentes nos confiaron sentirse con poco espacio para intercambiar con sus estudiantes… falta de lugares de esparcimiento donde se incentive la práctica de idiomas.” (Discusión, p. 316–317)</t>
  </si>
  <si>
    <t>Estudio aplicado en Panamá con 500 estudiantes universitarios (tres universidades). Analiza las estrategias de inmersión que favorecen el aprendizaje del inglés, destacando actividades artísticas y tecnológicas que complementan la enseñanza formal. Propone innovaciones pedagógicas (A2.2) y evidencia atributos del entorno de aprendizaje (A5.9) y brechas institucionales (C1.7). La evidencia se encuentra en las secciones “Introducción”, “Resultados” y “Conclusiones”.</t>
  </si>
  <si>
    <t>Dominant Panamanian Spanish dialectal allophone in free variation in the pronunciation of the English voiceless post-alveolar sounds (Dominio del alófono dialéctico del español panameño en variación libre en la pronunciación de los sonidos postalveolares sordos del inglés)</t>
  </si>
  <si>
    <t>Aracelis M. González-Johnson, Richard W. Cisneros</t>
  </si>
  <si>
    <t>Universidad de Panamá / Facultad de Humanidades / Extensión Universitaria de Soná, Universidad Tecnológica de Panamá / Facultad de Ciencias y Tecnología / Centro Regional Universitario de Veraguas, Universidad Especializada de las Américas / Facultad de Educación Especial y Pedagogía / Programa Académico Buenos Aires Ñurúm / Comarca Ngäbe-Buglé</t>
  </si>
  <si>
    <t>REA, 1(1), 2022, 60–84</t>
  </si>
  <si>
    <t>Estudio aplicado en Panamá con 25 estudiantes de inglés; las grabaciones se realizaron en Santiago, Panamá (Metodología). Los Resultados muestran mayor precisión para /ʃ/ que para /tʃ/ y diferencias significativas por posición (tablas y t-tests). Aunque tiene estructura científica completa, su foco es fonético/lingüístico (adquisición de sonidos), sin evidencia mapeable a preguntas ANIE sobre prácticas de aula, formación docente, evaluación del aprendizaje o gestión educativa; por ello se dejan vacías las columnas de mapeo.</t>
  </si>
  <si>
    <t>La adecuación virtual en la enseñanza del turismo cultural y los cambios educativos tras la pandemia del Corona Virus</t>
  </si>
  <si>
    <t>Magdalena Delgado</t>
  </si>
  <si>
    <t>Revista Saberes APUDEP, 5(1), 2022, 261–281</t>
  </si>
  <si>
    <t>A5.6: ¿Cuáles son las limitaciones o barreras que perciben y tienen quienes ejercen la docencia para usar las tecnologías en las escuelas? — “aulas virtuales convertidas en grandes repositorios de documentos y/o como grandes inventarios de actividades; aulas que no dicen nada al estudiante y que… en vez de motivar… hacen lo diametralmente opuesto.” (Metodología/Trabajo de campo, p. 267).A5.1: ¿Cuál es la situación actual de la disponibilidad y uso de tecnologías educativas? — “se detectó… el uso por parte de los docentes de la plataforma administradora de aprendizaje (zoom), tras la pandemia del ‘Corona virus’…” (Metodología, p. 267).</t>
  </si>
  <si>
    <t>A5.2: ¿Cuál es la percepción sobre el uso de tecnologías educativas? — “opinión y experiencias de un grupo de estudiantes… en torno a los cambios educativos sugeridos para la enseñanza del Turismo Cultural.” (Metodología, p. 265). “mostraron gran interés por conocer más a fondo las implicaciones que presenta la adecuación virtual…” (Resultados, p. 269).C1.7: ¿Cuáles son las necesidades de formación docente según la percepción de actores involucrados y según resultados de evaluaciones de resultados? — “el papel del docente universitario debe cambiar significativamente, incentivando el uso de plataformas virtuales y desarrollando funciones de liderazgo…” (Discusión, p. 273).</t>
  </si>
  <si>
    <t>Estudio aplicado en Panamá (UP) con sondeo a estudiantes y revisión de aulas virtuales. Se documenta uso de Zoom (A5.1) y barreras de diseño instruccional en plataformas (A5.6). El sondeo y la discusión reflejan percepciones sobre la adecuación virtual (A5.2) y la necesidad de nuevas competencias docentes para entornos virtuales (C1.7). Evidencia en Metodología/Trabajo de campo, Resultados y Discusión.</t>
  </si>
  <si>
    <t>Sistemas virtuales. La informática que fortalece el aprendizaje de la informática en Panamá</t>
  </si>
  <si>
    <t>Centros. Revista Científica Universitaria, 11(2), 2022, 135–153.</t>
  </si>
  <si>
    <t>A5.2: ¿Cuál es la percepción sobre el uso de tecnologías educativas? — “El 90% de los entrevistados afirma que la página es atractiva en cuanto a su diseño para el aprendizaje de informática.” (Resultados, “Usabilidad”). “El 100%… se logra producción de conocimientos en informática.” (Resultados, “Calidad de uso”). A5.1: ¿Cuál es la situación actual de la disponibilidad y uso de tecnologías educativas? — “El 90%… afirma que la página es adecuada en cuanto a su funcionalidad para la labor docente por medios digitales.” (Resultados, “Funcionabilidad”).</t>
  </si>
  <si>
    <t>C1.7: ¿Cuáles son las necesidades de formación docente según la percepción de actores involucrados y según resultados de evaluaciones de resultados? — “Un número significativo de docentes es inmigrante digital… Tal vez el complemento humano, de formación metodológica, está fallando.” (Discusión).</t>
  </si>
  <si>
    <t>Estudio aplicado en Panamá (UP) con grupo focal de 20 docentes y escala Likert sobre la plataforma virtual (Metodología). Los Resultados reportan altas valoraciones de funcionalidad, usabilidad y calidad de uso (A5.1, A5.2). La Discusión subraya la condición de inmigrantes digitales y sugiere formación metodológica pendiente, evidenciando necesidad formativa docente (C1.7).</t>
  </si>
  <si>
    <t>Adaptación de los estudiantes de Relaciones Públicas a la era digital</t>
  </si>
  <si>
    <t>Emmanuel Alemán Ariza</t>
  </si>
  <si>
    <t>Universidad de Panamá – Panamá</t>
  </si>
  <si>
    <t>Centros. Revista Científica Universitaria, 11(2), 2022, 134–155.</t>
  </si>
  <si>
    <t>A5.1: ¿Cuál es la situación actual de la disponibilidad y uso de tecnologías educativas? — “la gran mayoría de estudiantes (40%) utilizan Zoom… el 36% de los estudiantes no utilizan ninguna app [para reuniones].” (Resultados). “Una gran cantidad… (70%)… utilizan por excelencia Canva.” (Resultados). “El antivirus Kaspersky es… 46%.” (Resultados). “La mayoría… (68%) no utilizan alguna aplicación para realizar sus asignaciones.” (Resultados). “la mayoría… (73.3%) no utilizan o no conocen herramientas… para su área.” (Resultados).</t>
  </si>
  <si>
    <t>C1.7: ¿Cuáles son las necesidades de formación docente según la percepción de actores involucrados y según resultados de evaluaciones de resultados? — “no solo es culpa del estudiante… también es culpa del docente por no presentar un modelo de enseñanza interactivo, [ni] dar ejemplos de estas [aplicaciones]…” (Discusión).</t>
  </si>
  <si>
    <t>Estudio aplicado en Panamá (UP) con encuesta a 50 estudiantes de 4.º año (2021) y 8 ítems sobre competencias digitales (Materiales y Métodos). Los Resultados documentan uso real de plataformas/herramientas y brechas de adopción (A5.1). La Discusión atribuye parte de la brecha a prácticas docentes, evidenciando necesidad de formación pedagógica/tecnológica (C1.7).</t>
  </si>
  <si>
    <t>EFECTOS DEL CAMBIO LINGÜÍSTICO (CODE-SWITCHING) EN LA ENSEÑANZA DEL IDIOMA INGLÉS EN EL NIVEL UNIVERSITARIO</t>
  </si>
  <si>
    <t>Mariela Sonhouse, Pastor Pérez, Yahanis Batista, Joel Álvarez</t>
  </si>
  <si>
    <t>Universidad de Panamá (Panamá); Universidad de Panamá / Centro Regional Universitario de Los Santos (Panamá); Universidad de Panamá / Facultad de Humanidades (Panamá); Universidad de Panamá (Panamá)</t>
  </si>
  <si>
    <t>Synergía, 2(2), nov. 2023–abr. 2024, 162–179. DOI: 10.48204/synergia.v2n2.4460</t>
  </si>
  <si>
    <t>A2.12: ¿Cómo son las clases en las escuelas panameñas y qué tipo de habilidades promueven? — “solo un 15% de los docentes respondió no utilizar el cambio lingüístico… mientras que un 85% dice que la utiliza en las clases que imparten.” (Resultados y Discusión). “Las razones… mejorar la comunicación en clases, que las instrucciones sean claras… reforzar una explicación…” (Resultados y Discusión).</t>
  </si>
  <si>
    <t>C1.7: ¿Cuáles son las necesidades de formación docente según la percepción de actores involucrados y según resultados de evaluaciones de resultados? — “un 20% de los profesores dijo no conocer el significado [de code-switching]… sí usaban la estrategia en los salones de clase.” (Resultados). “Se puede concluir… que la técnica es usada sin ninguna planificación pedagógica.” (Conclusiones).</t>
  </si>
  <si>
    <t>Estudio aplicado en Panamá (UP) con encuesta a 20 docentes de inglés. “Resultados/Discusión” describen la frecuencia de uso de code-switching y su propósito comunicativo, caracterizando prácticas de aula (A2.12). La desconexión conceptual (20%) y el uso sin planificación sustentan necesidades de formación docente (C1.7). Evidencia de Resultados, Discusión y Conclusiones.</t>
  </si>
  <si>
    <t>DIAGNÓSTICO DE LA PRODUCCIÓN CIENTÍFICA EN LA CARRERA DE RELACIONES PÚBLICAS</t>
  </si>
  <si>
    <t>Evelys Marlene Díaz G.</t>
  </si>
  <si>
    <t>Centros. Revista Científica Universitaria, 11(1), 2022, 154–168.</t>
  </si>
  <si>
    <t>C1.7: ¿Cuáles son las necesidades de formación docente según la percepción de actores involucrados y según resultados de evaluaciones de resultados? — “Cita no disponible en el PDF (no inferir)”.</t>
  </si>
  <si>
    <t>D1.1: ¿Cuál es la situación actual de los procesos de gestión y finanzas (cuáles son, normas, factores de riesgo, dificultades, fidelidad de la aplicación de las normas, recursos, percepción de los actores interesados, resultados, impacto, etc.) en los diferentes niveles y secciones del sistema educativo (educación inicial, educación básica general y media, educación superior, a nivel regional y central, etc.)? — “Cita no disponible en el PDF (no inferir)”. D1.2: ¿Cuáles son los modelos de gestión de la educación superior relevantes a nuestro contexto que puedan informar la mejora continua de nuestro sistema? — “Cita no disponible en el PDF (no inferir)”.</t>
  </si>
  <si>
    <t>Estudio aplicado en Panamá (UP) con encuesta a 15 docentes y 100 egresados (Materiales y métodos). Los Resultados reportan baja escritura de artículos y poca participación en equipos de investigación, además de limitaciones (incentivos, redacción, manejo bibliográfico), evidenciando necesidades formativas del profesorado (C1.7) y un diagnóstico de procesos vinculados a la gestión académica (D1.1). La Discusión plantea estrategias para incentivar la investigación, aportando insumos de modelo de gestión (D1.2).</t>
  </si>
  <si>
    <t>ANÁLISIS DE RECURSOS DIGITALES UTILIZADOS POR EL CUERPO DOCENTE DE LA ESCUELA DE INGLÉS DURANTE EL PRIMER SEMESTRE DEL 2020</t>
  </si>
  <si>
    <t>Beatriz Tinoco, Corina Rodríguez, Elías De León</t>
  </si>
  <si>
    <t>Universidad de Panamá, Panamá; Universidad de Panamá, Panamá; Universidad de Panamá, Panamá</t>
  </si>
  <si>
    <t>Cátedra, 19, 2022–2023, 71–84 (agosto 2022 a julio 2023)</t>
  </si>
  <si>
    <t>A5.1: ¿Cuál es la situación actual de la disponibilidad y uso de tecnologías educativas? — “el recurso digital más utilizado durante el primer semestre fue WhatsApp… el correo electrónico, Zoom y Google Classroom también fueron utilizados por una apreciable cantidad de profesores…” (Resultados). A5.2: ¿Cuál es la percepción sobre el uso de tecnologías educativas? — “La mayoría de los encuestados estuvieron de acuerdo que los recursos son fáciles de usar ‘siempre’ y ‘muchas veces’… los recursos facilitaron los trabajos en grupo… y permitieron la comunicación sincrónica y asincrónica.” (Resultados).</t>
  </si>
  <si>
    <t>A5.6: ¿Cuáles son las limitaciones o barreras que perciben y tienen quienes ejercen la docencia para usar las tecnologías en las escuelas? — “La elaboración de una libreta de calificaciones es una de las desventajas…” (Resultados/Conclusiones). ; “los docentes tuvieron que manejar al mismo tiempo varios recursos con niveles de dificultad diferentes haciendo sus labores más complejas.” (Conclusiones).</t>
  </si>
  <si>
    <t>Estudio aplicado en Panamá (UP) con cuestionario a 23 docentes de la Escuela de Inglés. “Resultados” documentan uso real de WhatsApp, correo, Zoom y Classroom (A5.1) y percepciones de facilidad de uso, comunicación y trabajo colaborativo (A5.2). “Conclusiones” reportan barreras funcionales (libreta de calificaciones) y carga por múltiples plataformas (A5.6).</t>
  </si>
  <si>
    <t>El uso de etiquetas discursivas en la redacción de textos académicos</t>
  </si>
  <si>
    <t>Franklin Esteban Jaén</t>
  </si>
  <si>
    <t>Revista Científica Orbis Cognita, 6(1), 2022, 17–35</t>
  </si>
  <si>
    <t>C1.7: ¿Cuáles son las necesidades de formación docente según la percepción de actores involucrados y según resultados de evaluaciones de resultados? — “El 100 % de los entrevistados afirman la necesidad de que los estudiantes hagan uso de recursos gramaticales, ortográficos, conectores y etiquetas discursivas para garantizar la redacción de textos coherentes y comprensibles.” (Resultados). “El 100 %… creen importante la incorporación de acciones que contribuyan con el uso de etiquetas discursivas para la redacción de textos.” (Resultados).</t>
  </si>
  <si>
    <t>Estudio aplicado en Panamá (UP) con 6 docentes y 22 estudiantes. “Resultados” muestran bajo dominio en el uso de etiquetas discursivas (63% nivel insuficiente) y docentes que demandan acciones pedagógicas para mejorar la enseñanza de escritura; esto informa necesidades de formación docente (C1.7). Las “Conclusiones” sistematizan acciones didácticas para su incorporación. Secciones usadas: Resultados, Conclusión.</t>
  </si>
  <si>
    <t>MICROESTRUCTURA, MACROESTRUCTURA Y SUPERESTRUCTURA EN LA REDACCIÓN DE TEXTOS EXPOSITIVO DE ESTUDIANTES UNIVERSITARIOS</t>
  </si>
  <si>
    <t>Societas. Revista de Ciencias Sociales y Humanísticas, 25(1), 2023, 53–70.</t>
  </si>
  <si>
    <t>Estudio aplicado en Panamá (UP) con 36 estudiantes; enfoque cuantitativo de campo, descriptivo; se evalúa el uso de micro/macro/superestructura en textos expositivos (Materiales y Métodos; Resumen). Reporta deficiencias en superestructura y microestructura, y nivel “mejorable” en macroestructura (Resultados y Discusión; Conclusiones). El trabajo caracteriza competencias de redacción estudiantil pero no analiza prácticas docentes, gestión, tecnologías o evaluación institucional; por ello no se mapean preguntas ANIE.</t>
  </si>
  <si>
    <t>Relación estrés académico, inteligencia emocional y conducta alimentaria en estudiantes universitarios</t>
  </si>
  <si>
    <t>Emilio Romero-Romero, Estelina Ortega-Gómez, Aurora Mejía, Rigoberto Salado-Castillo</t>
  </si>
  <si>
    <t>Universidad de Panamá / Facultad de Ciencias Naturales, Exactas y Tecnología / Programa de Maestría en Estadística Aplicada; Universidad de Panamá / Facultad de Ciencias Naturales, Exactas y Tecnología / Departamento de Fisiología y Comportamiento Animal; Universidad de Panamá / Facultad de Ciencias Naturales, Exactas y Tecnología / Departamento de Estadística Aplicada; Universidad de Panamá / Facultad de Psicología / Área de Psicofisiología, Fisiología y Neuropsicología</t>
  </si>
  <si>
    <t>Investigación, Pensamiento Crítico (Invest. Pens. Crit.), 11(2), mayo–agosto 2023, 4–16. https://doi.org/10.37387/ipc.v11i2.347</t>
  </si>
  <si>
    <t>Estudio aplicado en Panamá (UP) con 303 estudiantes de Biología y Psicología; diseño correlacional con TMMS-24, SEEU-R y cuestionario de hábitos alimentarios (Método). Reporta diferencias en estrés y claridad/atención emocional entre carreras y ausencia de asociación con conducta alimentaria (Resultados/Conclusiones). No se identifica correspondencia temática con preguntas ANIE sobre prácticas pedagógicas, gestión, tecnologías o formación docente, por lo que no se mapean preguntas directas ni indirectas.</t>
  </si>
  <si>
    <t>ADECUACIONES CURRICULARES DE LOS PROGRAMAS ANALÍTICOS PARA ESTUDIANTES CON DISCAPACIDAD EN LAS FACULTADES HUMANÍSTICAS Y TECNOLÓGICAS DE UNIVERSIDADES PÚBLICAS</t>
  </si>
  <si>
    <t>Yamale Tejeira Palma</t>
  </si>
  <si>
    <t>Universidad de Panamá / Facultad de Ciencias de la Educación</t>
  </si>
  <si>
    <t>Revista Saberes APUDEP, Vol. 6(1), 2023, pp. 190–214.</t>
  </si>
  <si>
    <t>A2.4: ¿Cuáles son las prácticas actuales de diferenciación de los procesos de enseñanza-aprendizaje según las necesidades de cada estudiante? — “Como parte integral de las labores educativas, dentro del aula de clases se llega a implementar estrategias y adecuaciones dirigidas a promover la inclusión de todos los estudiantes, predominando… el trabajo en equipo…” (Resultados). D1.1: ¿Cuál es la situación actual de los procesos de gestión y finanzas (…) en los diferentes niveles y secciones del sistema educativo (…) ? — “Las universidades cuentan con los esquemas normativos… pero llegan a presentar… falencias… deficiencias en los canales de transmisión de la información [y] en los procesos de actualización de las políticas…” (Resultados).</t>
  </si>
  <si>
    <t>C1.7: ¿Cuáles son las necesidades de formación docente según la percepción de actores involucrados y según resultados de evaluaciones de resultados? — “es necesario… educar a los docentes en todo lo relativo con estas [estrategias] como garantía de una correcta implementación.” (Recomendaciones). A5.1: ¿Cuál es la situación actual de la disponibilidad y uso de tecnologías educativas? — “los estudiantes con discapacidad llegan a presentar problemas con las herramientas tecnológicas… aunque se han familiarizado con plataformas… de videoconferencia.” (Conclusiones).</t>
  </si>
  <si>
    <t>Estudio aplicado en Panamá (UP, UTP, UDELAS, UNACHI); encuesta a estudiantes con discapacidad y a 10 docentes (Metodología). Los Resultados describen adecuaciones en aula (A2.4) y el estado de normativas y falencias de gestión (D1.1). Conclusiones/Recomendaciones señalan capacitación docente (C1.7) y dificultades/uso de tecnologías (A5.1).</t>
  </si>
  <si>
    <t>Diagnóstico sobre la situación socioeconómica y opinión sobre las clases no presenciales de los estudiantes de la Facultad de Economía de la Universidad de Panamá, en tiempos de pandemia: II semestre de año académico 2020</t>
  </si>
  <si>
    <t>Mixela Amaya de Mayorga, Betzaida Jiménez, Argelia García</t>
  </si>
  <si>
    <t>Plus (+) Economía, 10(2), 2022, 49–57.</t>
  </si>
  <si>
    <t>A5.1: ¿Cuál es la situación actual de la disponibilidad y uso de tecnologías educativas? — “El 31% de los estudiantes no tienen computadora… Del total de estudiantes, el 22% no tienen internet.” (Resultados y discusión, p. 54–55). A5.2: ¿Cuál es la percepción sobre el uso de tecnologías educativas? — “GRÁFICA 3. CALIDAD DE LAS EXPLICACIONES DEL PROFESOR… Regular 50%… Bueno 36%.” (Resultados y discusión, p. 55). A5.6: ¿Cuáles son las limitaciones o barreras que perciben y tienen quienes ejercen la docencia para usar las tecnologías en las escuelas? — “Es evidente la brecha digital… muchos estudiantes no poseen computadoras y no tienen conectividad… lo cual conlleva al abandono… o bajo rendimiento.” (Conclusiones, p. 56).</t>
  </si>
  <si>
    <t>D1.1: ¿Cuál es la situación actual de los procesos de gestión y finanzas…? — “Las universidades debemos… invertir en infraestructura tecnológica.” (Conclusiones, p. 56). D1.2: ¿Cuáles son los modelos de gestión de la educación superior…? — “Definir una plataforma única para impartir las clases… Microsoft Teams… también se pudiera considerar UPVIRTUAL…” (Conclusiones, p. 56).</t>
  </si>
  <si>
    <t>Estudio aplicado en Panamá (UP, 2020) con encuesta estratificada a estudiantes. “Resultados” cuantifican acceso a equipos/conectividad y percepciones de calidad (A5.1, A5.2) y evidencian barreras de brecha digital (A5.6). “Conclusiones” proponen inversión y estandarización de plataformas, aportando insumos de gestión universitaria (D1.1, D1.2). Secciones usadas: Resultados y discusión; Conclusiones.</t>
  </si>
  <si>
    <t>LOS PROGRAMAS DE LA ASIGNATURA DE CRECIMIENTO Y DESARROLLO, PARA LA FORMACIÓN DEL LICENCIADO EN EDUCACIÓN PREESCOLAR EN EVALUACIÓN DEL DESARROLLO INFANTIL</t>
  </si>
  <si>
    <t>Luric Orieta Camaño de Ferrabone</t>
  </si>
  <si>
    <t>Revista Colegiada de Ciencia, 3(2), abril–septiembre 2022, 47–59</t>
  </si>
  <si>
    <t>C1.7: ¿Cuáles son las necesidades de formación docente según la percepción de actores involucrados y según resultados de evaluaciones de resultados? — “el 75% de los encuestados consideró que los programas de crecimiento y desarrollo I y II no presentan contenidos cónsonos para la formación… en evaluación del desarrollo infantil.” (Resultados/Resumen).</t>
  </si>
  <si>
    <t>D1.2: ¿Cuáles son los modelos de gestión de la educación superior relevantes a nuestro contexto que puedan informar la mejora continua de nuestro sistema? — “La recomendación central fue agregar un nuevo módulo de aprendizaje al programa… que incorpore contenidos relacionados con la evaluación del desarrollo infantil…” (Resumen/Conclusiones).</t>
  </si>
  <si>
    <t>Estudio aplicado en Panamá (UP–CRUV) con encuestas a docentes universitarios, estudiantes y docentes de preescolar; triangula resultados y valida una brecha formativa en evaluación del desarrollo infantil (Resultados, Tablas 1–5; Discusión). Propone ajuste curricular (módulo adicional) como línea de acción institucional (Conclusiones).</t>
  </si>
  <si>
    <t>Estudiantes universitarios de Recursos Humanos y su disposición hacia las materias numéricas</t>
  </si>
  <si>
    <t>Melory Rodríguez</t>
  </si>
  <si>
    <t>Universidad del Caribe (Panamá)</t>
  </si>
  <si>
    <t>Entrelíneas, 2(2), 2023, 125–135. https://doi.org/10.56368/Entrelineas222</t>
  </si>
  <si>
    <t>A2.1: ¿Cuáles son las prácticas más comunes en las aulas y sus resultados? ¿Cuáles son las prácticas pedagógicas utilizadas en la actualidad? ¿A qué están relacionadas? ¿Cuáles son las percepciones hacia esas prácticas, y sus resultados? — “El 60% indicó que sí [le] habían proporcionado buenas estrategias para la comprensión de materias numéricas; 25% que no y 15% probablemente no.” (Resultados) · A2.17: ¿De qué maneras los docentes adaptan sus prácticas y recursos al contexto de sus estudiantes? — “El 92,5% es fiel creyente de que se deberían proporcionar mejores estrategias didácticas.” (Resultados)</t>
  </si>
  <si>
    <t>Estudio aplicado en Panamá (UP y Universidad del Caribe). En “Resultados” se reportan porcentajes sobre provisión y necesidad de estrategias didácticas y tiempos de abordaje, evidenciando percepciones sobre prácticas en aula (A2.1) y la demanda de adaptación de dichas prácticas al contexto del estudiantado (A2.17). “Conclusiones” refuerzan la necesidad de estrategias innovadoras para lograr aprendizaje significativo.</t>
  </si>
  <si>
    <t>Aplicación del análisis de varianza para comparar el aprendizaje de los estudiantes en tres modalidades: virtual sincrónica, virtual asincrónica y presencial</t>
  </si>
  <si>
    <t>Doralbis Alfaro Ureña, Boris Ortega A., Berta Lozano</t>
  </si>
  <si>
    <t>Universidad de Panamá, Centro Regional Universitario de Coclé, Facultad de Economía, Panamá; Universidad de Panamá, Centro Regional Universitario de Coclé, Facultad de Economía, Panamá; Universidad de Panamá, Centro Regional Universitario de Veraguas, Facultad de Economía, Panamá</t>
  </si>
  <si>
    <t>Revista Guacamaya, 7(1), 2022–2023, 60–72</t>
  </si>
  <si>
    <t>A5.1: ¿Cuál es la situación actual de la disponibilidad y uso de tecnologías educativas? — “Al grupo A se les dio… modalidad virtual asincrónica, utilizando plataforma Classroom. Al grupo B… modalidad virtual sincrónica, utilizando plataforma Zoom. Y al grupo C… modalidad presencial.” (Materiales y Métodos, p. 63).</t>
  </si>
  <si>
    <t>Estudio aplicado en Panamá (UP Coclé/Veraguas) con 21 estudiantes de Estadística II. “Materiales y Métodos” documenta el uso concreto de plataformas (Classroom/Zoom) para impartir contenidos por modalidad (A5.1). “Resultados/Conclusión” reportan ANOVA sin diferencias significativas entre modalidades (p=0.939), pero no abordan percepciones ni barreras, por lo que no se mapean otras preguntas.</t>
  </si>
  <si>
    <t>Competencias docentes en los cursos virtuales de maestría y postgrado, de la Universidad de Panamá, sede de Veraguas, período 2020-2021</t>
  </si>
  <si>
    <t>Rosa López, Diego Santimateo Gálvez</t>
  </si>
  <si>
    <t>Universidad de Panamá, Facultad de Informática, Electrónica y Comunicación, Departamento de Informática, Centro Regional Universitario de Veraguas, Panamá</t>
  </si>
  <si>
    <t>Visión Antataura, 6(1), 2022, 109–122</t>
  </si>
  <si>
    <t>A5.2: ¿Cuál es la percepción sobre el uso de tecnologías educativas? — “El 96.30% de los docentes indican que están satisfechos con la efectividad de la enseñanza virtual…” (Resultados – Aspectos tecnológicos, p. 115).A5.1: ¿Cuál es la situación actual de la disponibilidad y uso de tecnologías educativas? — “El 88.89% utilizan vídeos conferencias para el desarrollo de las clases virtuales.” (Resultados – Aspectos tecnológicos, p. 115).</t>
  </si>
  <si>
    <t>A5.6: ¿Cuáles son las limitaciones o barreras que perciben y tienen quienes ejercen la docencia para usar las tecnologías en las escuelas? — “Las capacitaciones se concentraron en el uso de la plataforma educativa, prestando muy poca atención al diseño de aulas virtuales… evaluación… diseño de materiales didácticos digitales…” (Resultados – Oferta de apoyo de la administración, p. 115).C1.7: ¿Cuáles son las necesidades de formación docente según la percepción de actores involucrados y según resultados de evaluaciones de resultados? — “Se percibe debilidad en el manejo de gestores bibliográficos, archivos de audio, archivos de vídeo.” (Conclusiones, p. 121).A5.5: ¿Cuál es la relación entre la disponibilidad de TICs, su uso, y las competencias…? — “El 40.74% de los docentes no identificaron un recurso tecnológico adecuado…” (Resultados – Aspectos tecnológicos, p. 115).</t>
  </si>
  <si>
    <t>Estudio aplicado en Panamá (UP – Veraguas). Resultados cuantitativos describen uso y percepción de tecnologías (A5.1, A5.2). Se evidencian barreras de capacitación y brechas de manejo de recursos (A5.6) y necesidades formativas docentes (C1.7). La relación entre disponibilidad/uso y competencias se infiere de indicadores de uso y carencias reportadas (A5.5). Secciones: Resultados, Conclusiones.</t>
  </si>
  <si>
    <t>Conocimiento de la aplicación Gastos Diarios por los estudiantes de Contabilidad del Centro Regional Universitario de Panamá Oeste</t>
  </si>
  <si>
    <t>Nitsis Bustamante Young</t>
  </si>
  <si>
    <t>Synergía, 2(1), 2022–2023, 66–77</t>
  </si>
  <si>
    <t>A5.1: ¿Cuál es la situación actual de la disponibilidad y uso de tecnologías educativas? — “En la Licenciatura en Contabilidad y Auditoría de este Centro, no contamos con un software contable, por tal razón realizamos este estudio en una aplicación contable como herramienta de aprendizaje llamada Gastos Diarios.” (Resumen, p. 66).A5.2: ¿Cuál es la percepción sobre el uso de tecnologías educativas? — “El 100% de los estudiantes considera que es necesario conocer este tipo de aplicación.” (Resultados, p. 74).</t>
  </si>
  <si>
    <t>C1.7: ¿Cuáles son las necesidades de formación docente según la percepción de actores involucrados y según resultados de evaluaciones de resultados? — “Recomendamos que se dicten seminarios sobre el uso de esta aplicación Gastos Diarios a los estudiantes… ya que el 100% está interesado en conocer más.” (Resultados, p. 75).A5.6: ¿Cuáles son las limitaciones o barreras que perciben y tienen quienes ejercen la docencia para usar las tecnologías en las escuelas? — “La Licenciatura en Contabilidad y Auditoría… no cuenta con un software contable.” (Introducción, p. 68).A5.5: ¿Cuál es la relación entre la disponibilidad de TICs, su uso, y las competencias de quienes ejercen la docencia y del estudiantado en las escuelas? — “Los resultados mostraron que el 92.7% de los estudiantes desconocía la herramienta de aprendizaje y el 7.3% sí la conocía.” (Conclusiones, p. 76).</t>
  </si>
  <si>
    <t>Estudio aplicado en Panamá (UP – CRU Panamá Oeste). Evalúa el conocimiento y uso de la app “Gastos Diarios” como herramienta tecnológica en la enseñanza de contabilidad. Responde directamente A5.1 y A5.2 al describir uso y percepciones de tecnologías; indirectamente C1.7, A5.5 y A5.6 por señalar carencias, barreras institucionales y necesidad de capacitación docente. Secciones: Introducción, Resultados, Conclusiones.</t>
  </si>
  <si>
    <t>INTEGRACIÓN EL LENGUAJE PYTHON Y RASPBERRY PI COMO ESTRATEGIA PEDAGÓGICA PARA EL LOGRO DE COMPETENCIAS DIGITALES EN ESTUDIANTES UNIVERSITARIOS</t>
  </si>
  <si>
    <t>José Rivera, Grisel Ávila, Nelly Meléndez Gómez</t>
  </si>
  <si>
    <t>Universidad Internacional de Ciencia y Tecnología, Panamá; Universidad Internacional de Ciencia y Tecnología, Panamá; Universidad Internacional de Ciencia y Tecnología, Panamá / Universidad Monteávila, Venezuela</t>
  </si>
  <si>
    <t>CIE Academic Journal, 2(2), 2023, 44–57. https://doi.org/10.47300/2953-3015-v2i2-05</t>
  </si>
  <si>
    <t>A5.1: ¿Cuál es la situación actual de la disponibilidad y uso de tecnologías educativas? — “los estudiantes sin equipos de computación, smartphone o tablets, e inclusive sin internet, utilizaron […] Python […] con […] Raspberry Pi.” (Materiales y métodos, p. 50) · A5.9: ¿Cuáles atributos del entorno de aprendizaje favorecen un aprendizaje significativo al usar tecnologías específicas? — “se pudo […] desarrollar todas las prácticas […] en la pantalla del televisor […] mediante un cable HDMI […] sin necesidad de estar conectado a internet.” (Conclusiones, p. 54)</t>
  </si>
  <si>
    <t>A2.1: ¿Cuáles son las prácticas más comunes en las aulas y sus resultados? — “la metodología Flipped Learning […] favorece el proceso de enseñanza y aprendizaje en base a las competencias digitales.” (Conclusiones, p. 54–55) · A5.10: ¿Cuáles son las plataformas educativas más utilizadas en Panamá, cuáles son las percepciones de sus gestores y usuarios, y cuáles han sido sus resultados? — “la metodología […] apoyado en […] la plataforma Zoom.” (Conclusiones, p. 54)</t>
  </si>
  <si>
    <t>Estudio aplicado en Panamá (universidad en Calidonia) con 25 estudiantes de Programación I. Métodos y Resultados documentan el uso efectivo de Raspberry Pi para estudiantes sin equipo/conectividad y mejoras tras la intervención; Conclusiones describen atributos del entorno (HDMI/TV, offline) y prácticas pedagógicas (flipped learning, Zoom). Mapea directamente A5.1 y A5.9; indirectamente A2.1 y A5.10 desde “Materiales y métodos”, “Resultados y discusión” y “Conclusiones”.</t>
  </si>
  <si>
    <t>Nivel de uso y aprobación de las TIC por los docentes en el primer semestre 2020 en la Universidad de Panamá</t>
  </si>
  <si>
    <t>Francisco Farnum Castro</t>
  </si>
  <si>
    <t>Societas. Revista de Ciencias Sociales y Humanísticas, 24(2), 2022, 415–437</t>
  </si>
  <si>
    <t>A5.1: ¿Cuál es la situación actual de la disponibilidad y uso de tecnologías educativas? — “Se pudo concluir que los profesores participantes en esta investigación afirman que las TIC son necesarias para el mejoramiento continuo en los procesos docentes universitarios.” (Resumen, p. 415).A5.2: ¿Cuál es la percepción sobre el uso de tecnologías educativas? — “Los profesores participantes… afirman que las TIC son necesarias para el mejoramiento continuo… y que requieren formación debido a que se encuentran en niveles básicos.” (Conclusiones, p. 434).</t>
  </si>
  <si>
    <t>C1.7: ¿Cuáles son las necesidades de formación docente según la percepción de actores involucrados y según resultados de evaluaciones de resultados? — “Se evidencia la necesidad de capacitar al docente universitario en el uso de las Tecnologías de Información y Comunicación (TIC)… en procura de una efectiva relación pedagógica.” (Revisión bibliográfica, p. 423).D2.5: ¿Cuáles han sido los resultados de los programas de capacitación a quienes ejercen la Dirección ejecutados por MEDUCA? — “Se requiere diseñar e implementar estrategias de aprendizaje óptimas para la adquisición y acreditación de la competencia digital docente.” (Resumen, p. 415).A5.6: ¿Cuáles son las limitaciones o barreras que perciben y tienen quienes ejercen la docencia para usar las tecnologías en las escuelas? — “La pandemia desnuda las debilidades de los docentes en la falta de capacitación en manejo de TIC.” (Introducción, p. 417).</t>
  </si>
  <si>
    <t>Estudio aplicado en Panamá (Universidad de Panamá). Evalúa el uso, percepción y nivel de competencia digital docente en el contexto COVID-19. Responde directamente A5.1 y A5.2; indirectamente C1.7, D2.5 y A5.6 al analizar la formación requerida, las limitaciones estructurales y la necesidad de programas institucionales de capacitación. Secciones: Resumen, Introducción, Revisión bibliográfica, Resultados y Conclusiones.</t>
  </si>
  <si>
    <t>Giras al campo como estrategia didáctica para la enseñanza de las ciencias biológicas</t>
  </si>
  <si>
    <t>Maricel Tejeira R.</t>
  </si>
  <si>
    <t>Universidad de Panamá / Facultad de Ciencias Naturales, Exactas y Tecnología / Departamento de Zoología / Centro de Investigación para el Mejoramiento de la Enseñanza de las Ciencias Naturales, Exactas y Tecnología</t>
  </si>
  <si>
    <t>Revista Anual Acción y Reflexión Educativa, N.º 47, 2022, pp. 172–192.</t>
  </si>
  <si>
    <t>A2.2: ¿Cuál ha sido el proceso y resultado de la aplicación de innovaciones pedagógicas? — “Se concluye que las experiencias… en las giras al campo, contribuyeron en fomentar competencias científicas y colaborativas… e influyeron positivamente en el desempeño académico de los estudiantes.” (Conclusiones, p. 190–191). A2.12: ¿Cómo son las clases en las escuelas panameñas y qué tipo de habilidades promueven? — “las giras al campo promueven aprendizajes colaborativos y desarrollo de competencias importantes para los estudiantes de las ciencias biológicas.” (Resultados/Discusión, p. 188–190).</t>
  </si>
  <si>
    <t>D1.1: ¿Cuál es la situación actual de los procesos de gestión y finanzas…? — “La triangulación… evidenció que existen deficiencias logísticas y de organización académica…” (Resumen, p. 172–173). “la institución no facilitó el transporte… Sólo en 2 de las 5 giras… se garantizó un transporte común, financiado por los propios estudiantes.” (Resultados/Discusión, p. 186–187).</t>
  </si>
  <si>
    <t>Estudio aplicado en Panamá (Universidad de Panamá) que analiza 5 giras en Biología de Campo y Entomología con 9 docentes y 81 estudiantes (Metodología). “Conclusiones” reportan competencias y mejoras en desempeño (A2.2) y “Resultados/Discusión” describen aprendizajes colaborativos (A2.12). Se documentan barreras logísticas y falta de transporte institucional, relevantes a la gestión escolar/universitaria (D1.1).</t>
  </si>
  <si>
    <t>Análisis contrastivo español-ngäbere: aplicado a textos en español de estudiantes ngäbe. Estudio de caso</t>
  </si>
  <si>
    <t>Cátedra, N.º 20, agosto 2023 – julio 2024, pp. 235–252. DOI: https://doi.org/10.48204/j.catedra.n23.a4195</t>
  </si>
  <si>
    <t>A2.4: ¿Cuáles son las prácticas actuales de diferenciación de los procesos de enseñanza-aprendizaje según las necesidades de cada estudiante? — “El trabajo se aproxima a la escritura en español de alumnos ngäbe de primer año […] con dificultades por las diferencias gramaticales entre su lengua y el español.” (Resumen, p. 235–236) · A2.17: ¿De qué maneras los docentes adaptan sus prácticas y recursos al contexto de sus estudiantes? — “Es prioridad la preparación en lengua extranjera de los profesores que los atienden, pues […] no hay profesores preparados para facilitarles didácticamente el aprendizaje de esta segunda lengua.” (Conclusiones, p. 249)</t>
  </si>
  <si>
    <t>A2.8: ¿Qué acercamientos se usan para enseñar la lectoescritura en Panamá, sus resultados e impacto? — “Se trabajó con textos escritos por tres alumnos ngäbe […] para analizar los errores de concordancia de número […] y mejorar el tratamiento pedagógico.” (Metodología, p. 241–242) · A3.3: ¿Qué prácticas inclusivas y lingüísticas existen para atender la diversidad cultural y lingüística en las aulas panameñas? — “Hace falta aún ahondar […] en la enseñanza del español en este grupo indígena, atendiendo a su lengua (L1) para facilitarle el aprendizaje eficaz del español (L2).” (Conclusiones, p. 249–250)</t>
  </si>
  <si>
    <t>Estudio aplicado en Panamá (Universidad de Panamá) con estudiantes ngäbe de primer año. La autora analiza errores de pluralización en español desde el enfoque contrastivo con el ngäbere, identificando dificultades estructurales y proponiendo acciones docentes para la enseñanza inclusiva del español como L2. Se vincula con las preguntas A2.4 y A2.17 de manera directa, y con A2.8 y A3.3 de forma indirecta. Evidencia en “Metodología”, “Resultados” y “Conclusiones”.</t>
  </si>
  <si>
    <t>Las buenas prácticas educativas con el uso de la tecnología: una experiencia de aprendizaje</t>
  </si>
  <si>
    <t>Magally Briceño, Nelly Meléndez, Rosina Lucente</t>
  </si>
  <si>
    <t>CIE Academic Journal, 1(1), enero–junio 2022, 17–24</t>
  </si>
  <si>
    <t>A2.2: ¿Cuál ha sido el proceso y resultado de la aplicación de innovaciones pedagógicas? — “Se aplicó la técnica de sistematización de experiencias de aprendizaje utilizando la caja de herramientas tecnológicas…” (Metodología/Resumen). A5.1: ¿Cuál es la situación actual de la disponibilidad y uso de tecnologías educativas? — “Todos los aportes… se compartieron a un muro virtual… con Padlet…; se usaron Google Meet, Microsoft Teams y Zoom…” (Metodología/Hallazgos – técnica).</t>
  </si>
  <si>
    <t>A5.6: ¿Cuáles son las limitaciones o barreras que perciben y tienen quienes ejercen la docencia para usar las tecnologías en las escuelas? — “algunos de los participantes se desempeñaban en áreas rurales o comarcales, donde el acceso de Internet es limitado.” (Hallazgos – reflexión sobre la acción). C1.7: ¿Cuáles son las necesidades de formación docente…? — “El diagnóstico… arrojó la necesidad de los participantes de formarse en el área de tecnología educativa…” (Hallazgos – reflexión sobre la acción).</t>
  </si>
  <si>
    <t>Estudio aplicado en Panamá (UNICyT) que sistematiza una innovación (“caja de herramientas”) y describe su implementación con docentes-estudiantes (A2.2). Reporta uso concreto de plataformas (Padlet, Google Meet/Teams/Zoom) como evidencia de disponibilidad/uso (A5.1). Identifica barreras de conectividad rural (A5.6) y necesidad de formación en tecnología educativa (C1.7). Evidencia tomada de Metodología y Hallazgos.</t>
  </si>
  <si>
    <t>PERCEPCIÓN DE LOS ESTUDIANTES EN LA EVALUACIÓN DEL RENDIMIENTO EN ENTORNOS VIRTUALES DE APRENDIZAJE Y LA CRISIS POR COVID-19</t>
  </si>
  <si>
    <t>Erick Ramos Sánchez, Marisela Rodriguez Clifton, Rosa Bruce Calderón, Yuris Ortiz Chanis</t>
  </si>
  <si>
    <t>Universidad Internacional de Ciencia y Tecnología (UNICyT), Panamá (todos los autores)</t>
  </si>
  <si>
    <t>Latitude, 1(15), 2022, 87–96</t>
  </si>
  <si>
    <t>A5.2: ¿Cuál es la percepción sobre el uso de tecnologías educativas? — “El objetivo… fue identificar los problemas que perciben los estudiantes universitarios en la evaluación de su rendimiento, en los entornos virtuales de aprendizaje (EVA)…” (Resumen, p. 88–89). “el 61 % de los participantes presentó algún cambio con sus procesos de evaluación…” (Resumen, p. 88–89). A5.1: ¿Cuál es la situación actual de la disponibilidad y uso de tecnologías educativas? — “Los servicios de Internet y el servicio eléctrico ocupan respectivamente valores importantes… en conjunto suman el 60 %.” (Resumen/Discusión, p. 88–89; 94).</t>
  </si>
  <si>
    <t>A5.6: ¿Cuáles son las limitaciones o barreras que perciben y tienen quienes ejercen la docencia para usar las tecnologías en las escuelas? — “el principal obstáculo es una conexión intermitente con Internet (18 %), [y] la falla en Internet cuando llueve (18 %)… fallas del servicio eléctrico suman 14 %.” (Resultados y análisis, p. 93–94).</t>
  </si>
  <si>
    <t>Estudio aplicado en Panamá (UNICyT) con encuesta a 160 estudiantes. El Resumen y la Discusión cuantifican afectaciones a la evaluación por conectividad/energía (A5.1) y caracterizan la percepción estudiantil sobre cambios y problemas (A5.2). Los Resultados detallan obstáculos específicos (intermitencia, lluvia, fallas eléctricas), aportando evidencia de barreras tecnológicas vinculables de forma indirecta a A5.6.</t>
  </si>
  <si>
    <t>La importancia de la educación financiera para fortalecer, impulsar y fomentar la inclusión del hábito del ahorro en la sociedad</t>
  </si>
  <si>
    <t>Cristel Hidalgo, Yeritza Hidalgo, Yoselin Valencia, Hilary Martínez, Ezelyn Evelyn, Azael Arroyo, Daniel Vásquez, Estefani González, Seylin Solis, Neribeth Gómez, Iris Bonilla, Luis Gil, Lineth Porras</t>
  </si>
  <si>
    <t>Universidad Metropolitana de Educación, Ciencia y Tecnología (UMECIT), Sede La Chorrera / Facultad de Ciencias Económicas y Administrativas / Licenciatura en Banca y Finanzas</t>
  </si>
  <si>
    <t>Semilla Científica, 3(3), 2022, 325–344</t>
  </si>
  <si>
    <t>Estudio aplicado en Panamá (UMECIT, La Chorrera) con encuesta a estudiantes (n≈50). Aunque tiene estructura (Metodología, Resultados, Discusión, Conclusiones), su foco es alfabetización/hábitos financieros y consumo de crédito; no se identifica evidencia suficiente y verificable que mapee directa o indirectamente a preguntas ANIE (procesos escolares, formación docente, evaluación de aprendizajes, gestión educativa). Secciones usadas: Metodología, Resultados, Discusión, Conclusiones.</t>
  </si>
  <si>
    <t>Gestión directiva como herramienta para el aseguramiento de la calidad educativa</t>
  </si>
  <si>
    <t>Fernando Obeth Ramírez Corro</t>
  </si>
  <si>
    <t>Universidad Euroamericana de Panamá</t>
  </si>
  <si>
    <t>Entrelíneas, 1(2), 2022, 156–166. DOI: 10.56368/Entrelineas125</t>
  </si>
  <si>
    <t>D1.1: ¿Cuál es la situación actual de los procesos de gestión y finanzas (cuáles son, normas, factores de riesgo, dificultades, fidelidad de la aplicación de las normas, recursos, percepción de los actores interesados, resultados, impacto, etc.) en los diferentes niveles y secciones del sistema educativo (educación inicial, educación básica general y media, educación superior, a nivel regional y central, etc.)? — “Los resultados generales… para la variable gestión directiva arrojaron un promedio de 4,06… categoría alta” (Resultados, Tabla 1, p. 160); “la variable aseguramiento de la calidad… promedio 4,06” (Resultados, Tabla 4, p. 164). D1.2: ¿Cuáles son los modelos de gestión de la educación superior relevantes a nuestro contexto que puedan informar la mejora continua de nuestro sistema? — “El objetivo… proponer un plan de gestión directiva como herramienta para el aseguramiento de la calidad…” (Resumen, p. 156); “se constituyó una propuesta consolidada que integra procesos y funciones de la gestión directiva… para el aseguramiento de la calidad” (Conclusión, p. 166).</t>
  </si>
  <si>
    <t>Estudio aplicado en Panamá (UEA) con encuesta a 5 directivos; “Resultados” reportan niveles altos en gestión y aseguramiento (promedios 4,06), caracterizando el estado de procesos institucionales (D1.1). Además, el artículo diseña una propuesta/plan de gestión directiva para calidad y acreditación, constituyendo un modelo de gestión en educación superior (D1.2). Secciones usadas: Resumen, Resultados (Tablas 1 y 4), Conclusión.</t>
  </si>
  <si>
    <t>El Animal Kingdom como herramienta para el aprendizaje de niños con discapacidad intelectual</t>
  </si>
  <si>
    <t>Daniel Zapata, Joseph Malasha, Milky Rodriguez</t>
  </si>
  <si>
    <t>Universidad Especializada de las Américas (UDELAS) / Ingeniería Biomédica, Universidad Especializada de las Américas (UDELAS) / Ingeniería Biomédica, Universidad Especializada de las Américas (UDELAS) / Laboratorio de Fabricación Digital, Robótica y Rehabilitación – Centro de atención a la diversidad (CADI)</t>
  </si>
  <si>
    <t>Gente Clave, s. f., pp. 61–66</t>
  </si>
  <si>
    <t>A5.4: Estudios de caso de buenas prácticas. “¿El Animal Kingdom se podría implementar en las escuelas o instituciones donde haya niños con discapacidad intelectual?… tres de tres especialistas encuestados respondieron cinco.” (Resultados y discusión, p. 66) • A5.9: ¿Cuáles atributos del entorno de aprendizaje favorecen un aprendizaje significativo en el estudiantado al usar particulares tecnologías? “Aumento de la concentración y capacidad de solucionar problemas.” (Diseño y metodología, p. 62)</t>
  </si>
  <si>
    <t>A2.12: ¿Cómo son las clases en las escuelas panameñas y qué tipo de habilidades promueven? “El Animal Kingdom sí puede estimular la parte sensorial…” (Resultados y discusión, p. 65) / “El Animal Kingdom sí puede estimular la parte motora…” (Resultados y discusión, p. 65)</t>
  </si>
  <si>
    <t>Estudio aplicado en Panamá (UDELAS) con validación por tres especialistas. La sección de Resultados y discusión muestra alta viabilidad de implementación escolar (A5.4) y evidencia de habilidades promovidas (sensorial y motora) en aula (A2.12, indirecta). Metodología detalla atributos de la tecnología (concentración, resolución de problemas), alineando con A5.9.</t>
  </si>
  <si>
    <t>La lengua escrita de los estudiantes de UDELAS: descripción, análisis y propuestas de mejoramiento</t>
  </si>
  <si>
    <t>Gabriela Leonie Rosas Iraçabal</t>
  </si>
  <si>
    <t>REDES. Revista Científica de la Universidad Especializada de las Américas, Núm. 15, 2023, 22–41. https://doi.org/10.57819/6FN9-P532</t>
  </si>
  <si>
    <t>A2.12: ¿Cómo son las clases en las escuelas panameñas y qué tipo de habilidades promueven? — “las insuficiencias… son del sistema de educación… la enseñanza de la lengua se ha enfocado a la gramática más que a la comunicación oral y escrita.” (“Discusión”, p. 36). C1.7: ¿Cuáles son las necesidades de formación docente según la percepción de actores involucrados y según resultados de evaluaciones de resultados? — “Muchos [docentes] desconocen las metodologías de punta, al menos para ponerlas en práctica.” (“Discusión”, p. 36).</t>
  </si>
  <si>
    <t>Estudio aplicado en Panamá (UDELAS) con muestra de 31 estudiantes de primer ingreso; evalúa riqueza léxica, madurez sintáctica, cohesión y coherencia (Metodología, Muestra). Resultados reportan medias (p. ej., madurez sintáctica media 3,19; riqueza léxica media 42,74%), evidenciando brechas. “Discusión” atribuye problemas a enfoques centrados en gramática (A2.12) y a carencias formativas docentes (C1.7).</t>
  </si>
  <si>
    <t>Observación de la procrastinación en estudiantes de la Sede Central en la Universidad Especializada de las Américas (2020)</t>
  </si>
  <si>
    <t>Danysabel Caballero</t>
  </si>
  <si>
    <t>Revista REDES, 14, 2021, 178–201</t>
  </si>
  <si>
    <t>A2.14: ¿Cómo se trabaja el manejo socioemocional en las aulas panameñas? ¿Se trabaja como herramienta transversal? — “resulta sumamente importante considerarlo para que los docentes sean más flexibles a la hora de realizar las evaluaciones formativas y sumativas.” (Discusión/Conclusiones, p. 196). C1.7: ¿Cuáles son las necesidades de formación docente según la percepción de actores involucrados y según resultados de evaluaciones de resultados? — “Se propone… la elaboración de un plan de orientación dirigido a los docentes y tutores que ayude a los estudiantes a organizar mejor su tiempo y a superar el estrés…” (Utilidad para la UDELAS, p. 198).</t>
  </si>
  <si>
    <t>Estudio aplicado en Panamá (UDELAS) con encuesta a 172 estudiantes. “Resultados” reportan altos niveles de estrés ante exámenes (47.1%) y sensación de no controlar el tiempo (47.1%), justificando apoyo socioemocional (p. 191–196). Se recomienda flexibilidad docente en evaluación (A2.14) y un plan de orientación para docentes/tutores (C1.7). Secciones: Resultados, Discusión/Conclusiones, Utilidad para la UDELAS.</t>
  </si>
  <si>
    <t>ECOGAMI: una alternativa educativa en la enseñanza de la cultura ambiental. Caso de estudio: Parque Natural Metropolitano–Panamá</t>
  </si>
  <si>
    <t>Anthony Martínez R., Yenny Ochomogo, Ramfis Miguelena L., Yarisel Núñez B., Ismael Camargo H., Dionora Víquez H.</t>
  </si>
  <si>
    <t>Universidad Tecnológica de Panamá / CIDITIC, Universidad Tecnológica de Panamá / CIDITIC, Universidad Tecnológica de Panamá / CIDITIC, Universidad Tecnológica de Panamá / CIDITIC, Universidad Tecnológica de Panamá / CIDITIC, Parque Natural Metropolitano</t>
  </si>
  <si>
    <t>CIE Academic Journal, 2(2), 2023, 12–18. https://doi.org/10.47300/2953-3015-v2i2-02</t>
  </si>
  <si>
    <t>A2.2: ¿Cuál ha sido el proceso y resultado de la aplicación de innovaciones pedagógicas? — “La implementación de procesos de enseñanza–aprendizaje basados en la gamificación pueden ser una estrategia… de alto impacto para estimular y aumentar el compromiso e interés.” (Conclusiones) • A2.1: ¿Cuáles son las prácticas más comunes en las aulas y sus resultados? — “El grupo de control obtuvo una GSP de 19.78% y el grupo de tratamiento 28.35%.” (Resultados y discusión)</t>
  </si>
  <si>
    <t>A5.10: ¿Cuáles son las plataformas educativas más utilizadas en Panamá, cuáles son las percepciones de sus gestores y usuarios, y cuáles han sido sus resultados? — “Se aplica una evaluación basada en la plataforma Plickers… y Quizizz.” (Materiales y métodos / Tabla 1) • A2.12: ¿Cómo son las clases en las escuelas panameñas y qué tipo de habilidades promueven? — “Productos educativos digitales… para estimular la memoria y la habilidad… y no-digitales orientados al trabajo en equipo y la colaboración.” (Materiales y métodos)</t>
  </si>
  <si>
    <t>Estudio aplicado en Panamá (PNM) con diseño cuasi-experimental (grupo control vs. tratamiento). Resultados muestran mejora con gamificación (GSP 28.35% vs. 19.78%), evidenciando innovación pedagógica efectiva (A2.2) y resultados de práctica (A2.1). Métodos documentan plataformas (Plickers/Quizizz) (A5.10) y atributos de clase/competencias (memoria, trabajo colaborativo) (A2.12).</t>
  </si>
  <si>
    <t>Validación de contenidos de una guía didáctica para docentes sobre educación alimentaria y nutricional en Panamá</t>
  </si>
  <si>
    <t>Arístides Tudor, Jair Torres, Lisbeth Escala, Ledys Urriola, Mónica McKinnon, Héctor A. De León, Vianka Barrera, Raiza Carvalho, Hany Patterson, Charon Cabrera, Marlin Medina, Marians Stevens, Israel Ríos-Castillo</t>
  </si>
  <si>
    <t>Escuela de Nutrición y Dietética, Facultad de Medicina, Universidad de Panamá, Organización de las Naciones Unidas para la Alimentación y la Agricultura (FAO) / Oficina Subregional para Mesoamérica (Panamá), Ministerio de Educación de Panamá / Dirección Nacional de Nutrición y Salud Escolar, Direcciones Regionales de Educación (Comarca Ngäbe Buglé; Región de Azuero; Región de San Miguelito)</t>
  </si>
  <si>
    <t>Revista REDES, 14, 2021, 25–54 (Recibido: 07-abr-2021; Aceptado: 13-may-2021).</t>
  </si>
  <si>
    <t>C1.7: ¿Cuáles son las necesidades de formación docente según la percepción de actores involucrados y según resultados de evaluaciones de resultados? — “El conocimiento… en el pre-test… 27,3%, pero mejoró significativamente (p=0.000) a 90,9% luego de 9 semanas de capacitaciones.” (Resumen/Resultados, p. 27). A2.2: ¿Cuál ha sido el proceso y resultado de la aplicación de innovaciones pedagógicas? — “La guía didáctica docente consta de 16 talleres de EAN… [y] se mejoró mediante la integración de sugerencias de los maestros.” (Metodología/Resultados, p. 31–33; Resumen, p. 27).</t>
  </si>
  <si>
    <t>A2.12: ¿Cómo son las clases en las escuelas panameñas y qué tipo de habilidades promueven? — “Taller 9: Mural alusivo al día de la alimentación. Desarrollar competencias de dibujo, redacción, diseño y composición de ilustraciones…” (Tabla 1, p. 33).</t>
  </si>
  <si>
    <t>Estudio aplicado en Panamá (piloto EsH) con 22 docentes de primaria; intervención formativa de 9 semanas y validación de contenidos de una guía didáctica. Los Resultados evidencian mejora sustantiva del conocimiento docente (C1.7) y la Metodología/Resultados describen y ajustan una innovación pedagógica (16 talleres lúdicos) (A2.2). La Tabla 1 muestra habilidades concretas promovidas en aula (A2.12). Secciones usadas: Resumen, Metodología, Resultados.</t>
  </si>
  <si>
    <t>ABORDAJE INNOVADOR DE UN ESPACIO RECREATIVO: EL CASO DEL PARQUE RECREATIVO Y CULTURAL OMAR DE CIUDAD DE PANAMÁ</t>
  </si>
  <si>
    <t>Raúl I. Álvarez C., Keyla Y. Urbina M.</t>
  </si>
  <si>
    <t>Universidad Internacional de Ciencia y Tecnología (UNICyT), Universidad Latina de Panamá</t>
  </si>
  <si>
    <t>(Sin nombre de revista en el PDF), 2022, 9–29; Recibido 07/03/2022; Aceptado 23/03/2022.</t>
  </si>
  <si>
    <t>Estudio aplicado en Panamá (Parque Omar, Ciudad de Panamá) con encuesta a 428 personas; reporta perfil de visitantes y disposición a donar usando valoración contingente (Metodología/Resultados). Aunque alude a “educación ambiental”, no analiza procesos de aula, formación docente, evaluación ni gestión del sistema educativo; por ello no se mapea a preguntas ANIE. Evidencia: Resumen (contexto Panamá), Metodología (muestra 428), Resultados (sugerencias), Conclusiones.</t>
  </si>
  <si>
    <t>La deserción en la educación superior en Panamá y sus causas</t>
  </si>
  <si>
    <t>Alexander Ariel Pérez Aguirre, Marcelino De Gracia, María Aguirre, Indira Ordas, Aranzazu Berbey-Álvarez</t>
  </si>
  <si>
    <t>Universidad Tecnológica de Panamá, Ciudad de Panamá, Panamá, Universidad Tecnológica de Panamá, Ciudad de Panamá, Panamá, Universidad Tecnológica de Panamá, Ciudad de Panamá, Panamá, Universidad Tecnológica de Panamá, Ciudad de Panamá, Panamá, Universidad Tecnológica de Panamá, Ciudad de Panamá, Panamá</t>
  </si>
  <si>
    <t>CIE Academic Journal, 2(1), 2023, 41–55. https://doi.org/10.47300/2953-3015-v2i1-04</t>
  </si>
  <si>
    <t>B3.1: ¿Cuáles son las principales causas y características del abandono o exclusión escolar? — “la mayor cantidad no continuó sus estudios por falta de recursos económicos (40%), por falta de tiempo (33%) y por inconformidad con la carrera elegida (16%).” (“Resultados y discusión”) · B5.3: ¿Cómo inciden las condiciones económicas y laborales en la permanencia y trayectoria educativa? — “el factor económico se estima que es la principal causa de la deserción universitaria en Panamá.” (“Conclusiones”)</t>
  </si>
  <si>
    <t>Estudio aplicado en Panamá (n=270). Los Resultados cuantifican causas de abandono (económica, tiempo, elección de carrera), respondiendo B3.1. Conclusiones enfatizan incidencia del factor económico sobre la permanencia (B5.3). Evidencia proviene de “Resultados y discusión” y “Conclusiones”.</t>
  </si>
  <si>
    <t>Posición en la que se sitúa el docente de escuela acerca de la violencia escolar</t>
  </si>
  <si>
    <t>Lourdes Goicoechea Yzaguirre, Sergio Ureña, Mirna Vallejos de Crespo</t>
  </si>
  <si>
    <t>Universidad Latina de Panamá, Universidad Latina de Panamá, Universidad Latina de Panamá</t>
  </si>
  <si>
    <t>Revista REDES, 14, 2021, 202–224</t>
  </si>
  <si>
    <t>A2.14: ¿Cómo se trabaja el manejo socioemocional en las aulas panameñas? ¿Se trabaja como herramienta transversal? — “Los maestros deben intervenir y tratar de detener la violencia escolar.” (Resultados, Tabla 8, p. 219). “[…] reconocen que desde su rol de docentes deben intervenir activamente en las situaciones de violencia escolar.” (Discusión y conclusiones, p. 222).C1.7: ¿Cuáles son las necesidades de formación docente según la percepción de actores involucrados y según resultados de evaluaciones de resultados? — “[…] se pudiese revisar el conocimiento por parte del docente del protocolo a seguir de acuerdo a la reglamentación que establece el Ministerio de Educación.” (Discusión, p. 221).</t>
  </si>
  <si>
    <t>Estudio aplicado en Panamá (n=114 docentes, 70 escuelas oficiales) con cuestionario y análisis χ². Los Resultados y la Discusión muestran acuerdo en intervenir ante la violencia (A2.14) y señalan posibles brechas en conocimiento de protocolos (C1.7). No hay objetivos explícitos sobre otras áreas ANIE; por ello no se consignan preguntas directas.</t>
  </si>
  <si>
    <t>Calidad del sueño en estudiantes de la carrera de medicina de quinto semestre de una universidad oficial de Panamá</t>
  </si>
  <si>
    <t>Handskhay Nieto</t>
  </si>
  <si>
    <t>Revista REDES, 14, 2021, 71–82</t>
  </si>
  <si>
    <t>Estudio aplicado en Panamá (muestra: 81 estudiantes de medicina; diseño descriptivo, no experimental, transversal). Usa el Índice de Calidad de Sueño de Pittsburgh y reporta 100% con mala calidad de sueño, horas dormidas y somnolencia semanal (Metodología, Análisis de Resultados, Conclusiones). No aborda prácticas docentes, evaluación de aprendizajes ni gestión educativa; por ello no se vincula a preguntas ANIE.</t>
  </si>
  <si>
    <t>Ausentismo y abandono de los estudiantes por el nuevo comienzo presencial en horario nocturno de universidades privadas panameñas año 2022</t>
  </si>
  <si>
    <t>Nelson Jesús Urbaneja Hernández, Gustavo Adolfo Quintero Barreto</t>
  </si>
  <si>
    <t>Universidad Americana (UAM), Panamá / Ciudad de Panamá; Universidad Americana (UAM), Panamá / Ciudad de Panamá</t>
  </si>
  <si>
    <t>CIE Academic Journal, 2(2), 2023, 5–11. https://doi.org/10.47300/2953-3015-v2i2-01</t>
  </si>
  <si>
    <t>B3.1: ¿Cuáles son las principales causas y características del abandono o exclusión escolar? — “Los factores asociados a abandono son pérdida de empleo (37%) y endeudamiento con la universidad (25%), entre otros.” (Resultados, Cuadro 2, p. 9) · B3.2: ¿Cuáles son las principales causas y características del ausentismo escolar? — “Los factores asociados al ausentismo […] costumbre a la virtualidad (30%), agotamiento en el trabajo diurno (12%), no logran llegar a tiempo 5–6 pm (10%).” (Resultados, Cuadro 1, p. 8)</t>
  </si>
  <si>
    <t>B5.3: ¿Cómo inciden las condiciones económicas y laborales en la permanencia y trayectoria educativa? — “El abandono […] está directamente vinculado al factor económico, siendo la pérdida del empleo la principal causa.” (Conclusiones, p. 10)</t>
  </si>
  <si>
    <t>Estudio aplicado en Panamá (muestra: 1008 estudiantes de universidades privadas en horario nocturno). En Resultados se reportan porcentajes y categorías de ausentismo (Cuadro 1) y abandono (Cuadro 2); en Conclusiones se sintetiza la relación con factores económicos (abandono) y no económicos (ausentismo). Esto responde directamente B3.1/B3.2 y, de forma indirecta, B5.3.</t>
  </si>
  <si>
    <t>Uso de la mesa de disección virtual Anatomage Table en el aprendizaje de la Anatomía Humana en la Carrera de Doctor en Medicina y Cirugía de la Universidad Latina de Panamá</t>
  </si>
  <si>
    <t>Naiby Salazar</t>
  </si>
  <si>
    <t>Universidad Latina de Panamá / Médico-Docente</t>
  </si>
  <si>
    <t>(No identificado en el PDF), 2023, pp. 77–97</t>
  </si>
  <si>
    <t>A5.1: ¿Cuál es la situación actual de la disponibilidad y uso de tecnologías educativas? — “La mesa es una herramienta adecuada para la enseñanza de la anatomía humana.” (Resultados, Tabla 4, p. 93) · “El 89% de los participantes considera que la Mesa […] hace posible un mejor aprendizaje de la anatomía humana.” (Resultados, p. 93) · A5.9: ¿Cuáles atributos del entorno de aprendizaje favorecen un aprendizaje significativo al usar tecnologías específicas? — “Las imágenes en alta resolución permiten visualizar detalles pequeños a través de un zoom de pantalla.” (Resultados, Tabla 3, p. 92–93) · “La disección repetida de un mismo tejido permite la memorización de sus partes con mayor facilidad.” (Resultados, Tabla 2, p. 91–92) · A2.1: ¿Cuáles son las prácticas más comunes en las aulas y sus resultados? — “Las clases en la mesa suelen ser más dinámicas y participativas.” (Resultados, Tabla 4, p. 93)</t>
  </si>
  <si>
    <t>Estudio aplicado en Panamá (muestra de Medicina ULATINA). En “Resultados” (Tablas 2–4) se reportan percepciones y porcentajes de uso/beneficio de la mesa (A5.1) y atributos que facilitan el aprendizaje (zoom, repetición, identificación de órganos) que evidencian aprendizaje significativo (A5.9). Se documentan prácticas de aula (dinámica/participación) con la mesa (A2.1). Evidencia: “Resultados” y “Conclusiones”.</t>
  </si>
  <si>
    <t>ESTUDIO PRELIMINAR SOBRE LA PERCEPCIÓN DE LOS PADRES DE LA MODALIDAD VIRTUAL EN TIEMPOS DE CRISIS SANITARIA</t>
  </si>
  <si>
    <t>Nagib Yassir García</t>
  </si>
  <si>
    <t>CIE Academic Journal, 1(2), julio–diciembre 2022, 83–93</t>
  </si>
  <si>
    <t>A5.2: ¿Cuál es la percepción sobre el uso de tecnologías educativas? — “Los resultados arrojaron una percepción positiva y favorable de los padres, en casi todas las dimensiones del estudio.” (Resumen). A5.1: ¿Cuál es la situación actual de la disponibilidad y uso de tecnologías educativas? — “Respuesta a la pregunta de si usa WhatsApp como un recurso de aprendizaje” / “recibe clases virtuales a través de la plataforma Zoom” / “si se comunica con su docente utilizando los recursos tecnológicos.” (Resultados, Fig. 3, Fig. 6, Fig. 8).</t>
  </si>
  <si>
    <t>A5.6: ¿Cuáles son las limitaciones o barreras que perciben y tienen quienes ejercen la docencia para usar las tecnologías en las escuelas? — “un 24 % de padres o representantes percibió que los docentes no cuentan con competencias digitales suficientes para proveer un buen servicio.” (Conclusiones).</t>
  </si>
  <si>
    <t>Estudio aplicado en Panamá (muestra de 71 padres de primaria). “Resultados” documentan uso efectivo de Zoom/WhatsApp y comunicación con docentes (A5.1). El Resumen sintetiza una percepción favorable hacia la virtualidad (A5.2). Las Conclusiones reportan una fracción de familias que percibe insuficiencia de competencias digitales docentes, lo que aporta evidencia indirecta sobre barreras tecnológicas del profesorado (A5.6).</t>
  </si>
  <si>
    <t>Estudio correlacional entre la atención selectiva y el rendimiento académico en estudiantes del Colegio Panamá</t>
  </si>
  <si>
    <t>Bélgica Bernal Vega, Aixa Guevara</t>
  </si>
  <si>
    <t>Universidad de Panamá, Universidad de Panamá</t>
  </si>
  <si>
    <t>Centros. Revista Científica Universitaria, 12(2), 2023, 9–25. DOI: 10.48204/j.centros.v12n2.a4037</t>
  </si>
  <si>
    <t>Estudio aplicado en Panamá (muestra de 30 estudiantes de 10.º–11.º; Test d2 y notas) con correlaciones fuertes entre atención/concentración y rendimiento en Matemáticas, Física y Química (rs=0.863; 0.819; 0.850; 0.887; 0.862; 0.873). Evidencia en “Materiales y Métodos” y “Resultados/Discusión”. No mapea preguntas ANIE específicas porque no analiza prácticas pedagógicas, política/gestión ni formación docente, sino variables cognitivas individuales.</t>
  </si>
  <si>
    <t>Investigación del mercado educativo: programas de doctorados en ciencias agropecuarias en Panamá, una necesidad social</t>
  </si>
  <si>
    <t>Enrique A. Sánchez-Galán</t>
  </si>
  <si>
    <t>Universidad de Panamá / Facultad de Ciencias Agropecuarias / Departamento de Desarrollo Agropecuario, Panamá</t>
  </si>
  <si>
    <t>Visión Antataura, 7(1), 2023, 112–131. DOI: 10.48204/j.vian.v7n1.a3929</t>
  </si>
  <si>
    <t>D1.2: ¿Cuáles son los modelos de gestión de la educación superior relevantes a nuestro contexto que puedan informar la mejora continua de nuestro sistema? — “Se evidenció la necesidad social de contar con programas de doctorado en ciencias agropecuarias en el país…” (Resumen). D1.1: ¿Cuál es la situación actual de los procesos de gestión y finanzas (…) en los diferentes niveles y secciones del sistema educativo (…) ? — “Al 2023, Panamá no cuenta con ningún programa de doctorado especializado en ciencias agropecuarias.” (Resultados y discusión).</t>
  </si>
  <si>
    <t>C1.7: ¿Cuáles son las necesidades de formación docente según la percepción de actores involucrados y según resultados de evaluaciones de resultados? — “Se evidenció la necesidad… de incrementar… la calidad de la educación superior al generalizar el grado de doctorado en el profesorado.” (Resumen/Conclusiones).</t>
  </si>
  <si>
    <t>Estudio aplicado en Panamá (métodos mixtos) que diagnostica oferta/demanda y capacidad instalada para un doctorado agropecuario. “Resultados y discusión” documentan inexistencia de programas y baja proporción de doctores (CTNA/1983–2022), vinculando gestión y planificación (D1.1). El llamado a crear el programa doctoral constituye insumo de modelo de gestión en educación superior (D1.2). Se argumenta que elevar el grado del profesorado atiende necesidades formativas (C1.7).</t>
  </si>
  <si>
    <t>POTENCIANDO LA EDUCACIÓN A DISTANCIA: GEOLOCALIZACIÓN, INTERACCIÓN Y RETROALIMENTACIÓN</t>
  </si>
  <si>
    <t>Moisés Castillo, Lilibeth Eugenia Mendoza Corro</t>
  </si>
  <si>
    <t>Universidad de Panamá / Facultad de Informática, Electrónica y Comunicación; Universidad de Panamá / Facultad de Informática, Electrónica y Comunicación</t>
  </si>
  <si>
    <t>REA, Vol. 2(2), nov. 2023–abr. 2024, pp. 65–83. DOI: 10.48204/rea.v2n2.4416</t>
  </si>
  <si>
    <t>A5.1: ¿Cuál es la situación actual de la disponibilidad y uso de tecnologías educativas? — “un 59%… gran facilidad… 27%… consumo de datos móviles… 14%… debe asistir a un internet café” (Resultados, Figura 1). A5.2: ¿Cuál es la percepción sobre el uso de tecnologías educativas? — “45% indica que la comunicación se da de manera muy lenta… 32% regular… 23% buena.” (Resultados, Figura 3). A2.2: ¿Cuál ha sido el proceso y resultado de la aplicación de innovaciones pedagógicas? — “La integración de tecnología móvil y geolocalización… mejorará la calidad de la enseñanza, ofreciendo información para la toma de decisiones educativas.” (Resumen/Conclusión).</t>
  </si>
  <si>
    <t>A5.6: ¿Cuáles son las limitaciones o barreras que perciben y tienen quienes ejercen la docencia para usar las tecnologías en las escuelas? — “55%… perciben que su opinión no es tomada en cuenta… 9% sí; 36% algunas veces.” (Resultados, Figura 4). D1.1: ¿Cuál es la situación actual de los procesos de gestión y finanzas…? — “La aplicación permitió… generar análisis, informes y gráficos útiles para la toma de decisiones tanto a nivel docente como institucional.” (Resumen).</t>
  </si>
  <si>
    <t>Estudio aplicado en Panamá (ISNL, Veraguas) con desarrollo e implementación de app móvil + plataforma web, y encuesta a 22 estudiantes; reporta acceso y percepciones de comunicación (Resultados), mapeando A5.1–A5.2. La innovación (geolocalización + reacciones + bidireccionalidad) se vincula a mejora y decisión educativa (Resumen) → A2.2. También identifica barreras (escasa retroalimentación y lentitud) y provee insumos de gestión (análisis/reportes) → A5.6, D1.1.</t>
  </si>
  <si>
    <t>Rol de los padres en la educación a distancia de estudiantes autistas en el IPHE de Antón</t>
  </si>
  <si>
    <t>Ana Barragán de Moreno, Marleny Justiniani</t>
  </si>
  <si>
    <t>Revista REDES, 14, 2021, 83–99</t>
  </si>
  <si>
    <t>A5.1: ¿Cuál es la situación actual de la disponibilidad y uso de tecnologías educativas? — “un 74% que utilizaban el teléfono celular y un 26% que utilizaban computadoras” (Resultados, p. 89–90). “un 40% respondieron que utilizaban data y un 60% contaban con Wi-Fi” (Resultados, p. 90). “el 80% de los padres respondieron que los profesores utilizaban WhatsApp y un 20%… video llamadas” (Resultados, p. 90). A2.4: ¿Cuáles son las prácticas actuales de diferenciación de los procesos de enseñanza-aprendizaje según las necesidades de cada estudiante? — “Se efectuaron talleres de orientación… tomando en cuenta las necesidades de cada alumno.” (Materiales y métodos/Propuesta de intervención, p. 87).</t>
  </si>
  <si>
    <t>A5.6: ¿Cuáles son las limitaciones o barreras que perciben y tienen quienes ejercen la docencia para usar las tecnologías en las escuelas? — “el 43% se debe a la falta de acceso a las herramientas tecnológicas.” (Discusión, p. 96–97). “un 43% opinaron que le faltaba el acceso a la tecnología… 19% falta de recursos… 19% poco conocimiento… 19% falta de equipos tecnológicos.” (Resultados, Tabla 9, p. 93–94).</t>
  </si>
  <si>
    <t>Estudio aplicado en Panamá (IPHE Antón) con encuesta a familias (n=5) durante educación a distancia. “Resultados” describen medios y acceso (A5.1) y barreras tecnológicas (A5.6). La “Propuesta de intervención” y talleres con padres se planifican “tomando en cuenta las necesidades de cada alumno”, lo que evidencia diferenciación en la atención (A2.4). Secciones usadas: Materiales y métodos/Propuesta, Resultados, Discusión.</t>
  </si>
  <si>
    <t>ESTRATEGIAS PEDAGÓGICAS PARA EL APRENDIZAJE DEL INGLÉS A TRAVÉS DE UN BLOG INTERACTIVO</t>
  </si>
  <si>
    <t>Milva González</t>
  </si>
  <si>
    <t>Revista Plus Economía, 11(1), enero–junio 2023, pp. 11–17.</t>
  </si>
  <si>
    <t>A2.12: ¿Cómo son las clases en las escuelas panameñas y qué tipo de habilidades promueven? — “de forma concluyente los docentes deben considerar los resultados… [que] expresan debilidad tanto en las estrategias aplicadas como en el estímulo o desarrollo de los estilos de aprendizaje” (Resultados). A2.2: ¿Cuál ha sido el proceso y resultado de la aplicación de innovaciones pedagógicas? — “se consideró pertinente… implementar un blog de estrategias… con el único fin de brindar dinamismo e innovación al aprendizaje del inglés” (Elaboración del blog didáctico).</t>
  </si>
  <si>
    <t>C1.7: ¿Cuáles son las necesidades de formación docente según la percepción de actores involucrados y según resultados de evaluaciones de resultados? — “queda claro que los docentes de inglés… deben mejorar las alternativas o estrategias que aplican” (Resultados).</t>
  </si>
  <si>
    <t>Estudio aplicado en Panamá (Instituto Profesional y Técnico de David) con encuestas a 30 docentes y 120 estudiantes; diseño cuantitativo descriptivo (Materiales y métodos). Los Resultados muestran debilidades en estrategias y estilos de aprendizaje (A2.12). Se implementa un blog didáctico como innovación (A2.2). La necesidad de mejorar estrategias docentes indica requerimientos formativos (C1.7).</t>
  </si>
  <si>
    <t>Impacto del clima organizacional en la gestión del recurso humano en una institución de educación superior en Panamá</t>
  </si>
  <si>
    <t>Nancy Córdoba, Nilena Álvarez, Carlos Gálvez</t>
  </si>
  <si>
    <t>Universidad de Panamá / Centro Regional Universitario de San Miguelito, Universidad de Panamá / Centro Regional Universitario de San Miguelito, Universidad de Panamá / Centro Regional Universitario de San Miguelito</t>
  </si>
  <si>
    <t>Societas. Revista de Ciencias Sociales y Humanísticas, 25(2), 2023, 70–84. DOI: 10.48204/societas.v25n2.4109</t>
  </si>
  <si>
    <t>D1.1: ¿Cuál es la situación actual de los procesos de gestión y finanzas (cuáles son, normas, factores de riesgo, dificultades, fidelidad de la aplicación de las normas, recursos, percepción de los actores interesados, resultados, impacto, etc.) en los diferentes niveles y secciones del sistema educativo (educación inicial, educación básica general y media, educación superior, a nivel regional y central, etc.)? — “la muestra en estudio respondió en un 47% que casi siempre el clima organizacional… permite el desarrollo del talento humano… 44% respondió siempre…” (Resultados, p. 79). D1.1 — “la cultura laboral interna… conlleva a la gestión de cambio… la mayoría… reconocen la carencia de cultura que impulse la participación y desarrollo integral del personal; por ende, existe poca motivación…” (Resultados, p. 80).</t>
  </si>
  <si>
    <t>D1.2: ¿Cuáles son los modelos de gestión de la educación superior relevantes a nuestro contexto que puedan informar la mejora continua de nuestro sistema? — “implantar acciones de gestión integral… con el apoyo de herramientas… para lograr un cambio de actitud… como base para mejorar el desempeño de sus funciones.” (Conclusiones, p. 83).</t>
  </si>
  <si>
    <t>Estudio aplicado en Panamá (IES en ciudad de Panamá) con encuesta a 32 administrativos (Materiales y método). “Resultados” describen el estado del clima y su relación con la gestión de RR. HH. (desarrollo del talento, carencias de cultura y motivación), mapeando D1.1. “Conclusiones” proponen acciones de gestión integral y uso de herramientas, aportando insumos de modelo para educación superior (D1.2).</t>
  </si>
  <si>
    <t>Videojuego en lenguaje Scratch para la enseñanza de la física en estudiantes de ingeniería</t>
  </si>
  <si>
    <t>Juan Antonio Ramírez S.</t>
  </si>
  <si>
    <t>ADEN University – Campus Panamá</t>
  </si>
  <si>
    <t>Experior: Revista de Investigación de ADEN University, 1(2), 2022, 148–160. DOI: 10.56880/experior12.4</t>
  </si>
  <si>
    <t>A2.2: ¿Cuál ha sido el proceso y resultado de la aplicación de innovaciones pedagógicas? — “diseño y construcción de un videojuego en lenguaje Scratch como herramienta para la enseñanza de la física… La población estuvo constituida por 41 sujetos…” (Resumen, p. 148–149). A5.2: ¿Cuál es la percepción sobre el uso de tecnologías educativas? — “Los principales resultados… los estudiantes mostraron empatía y motivación… las clases resultaban dinámicas…” (Resumen, p. 148–149).</t>
  </si>
  <si>
    <t>A5.1: ¿Cuál es la situación actual de la disponibilidad y uso de tecnologías educativas? — “se aplicó… encuesta… para determinar el nivel de satisfacción, motivación e intereses de los estudiantes frente al uso de herramientas basadas en videojuego…” (Metodología/Instrumentos, p. 153–154). C1.7: ¿Cuáles son las necesidades de formación docente…? — “los docentes de ingeniería deben aprender a diseñar, construir e implementar videojuegos como recurso didáctico.” (Reflexiones finales, p. 157).</t>
  </si>
  <si>
    <t>Estudio aplicado en Panamá (Física I, modalidad online) que implementa y evalúa un videojuego educativo (A2.2) y recoge percepciones positivas de los estudiantes (empatía, motivación, dinamismo) (A5.2) a partir de encuesta. La Metodología describe el uso de herramientas y medición de satisfacción (A5.1). Las Reflexiones finales señalan la necesidad de formación docente en diseño de videojuegos (C1.7).</t>
  </si>
  <si>
    <t>Gestión del conocimiento y comunicación en la Facultad de Informática, Electrónica y Comunicación de la Universidad de Panamá</t>
  </si>
  <si>
    <t>Fabiola Montero, Francisco Royer, Angélica Pierre, Yariela Hernández, Isis De Los Ríos</t>
  </si>
  <si>
    <t>Universidad de Panamá, Universidad de Panamá, Universidad de Panamá, Universidad de Panamá, Universidad de Panamá</t>
  </si>
  <si>
    <t>Centros. Revista Científica Universitaria, 12(2), 2023. DOI: 10.48204/j.centros.v12n2.a4045</t>
  </si>
  <si>
    <t>D1.1: ¿Cuál es la situación actual de los procesos de gestión y finanzas en los diferentes niveles y secciones del sistema educativo (incluida la educación superior)? — “existe un problema real en el envío y recepción de documentación… deben mejorarse el formato y la numeración… el proceso de archivo, el seguimiento a documentos y correspondencia.” (“Discusión”) · A5.1: ¿Cuál es la situación actual de la disponibilidad y uso de tecnologías educativas? — “el personal administrativo posee al menos una computadora; y en general, este equipo se encuentra en buen estado.” (“Resultados”, Tabla 1) · A5.1: ¿Cuál es la situación actual de la disponibilidad y uso de tecnologías educativas? — “todos… tienen internet y Microsoft 365… la gran mayoría utiliza el correo electrónico institucional.” (“Resultados”)</t>
  </si>
  <si>
    <t>C1.7: ¿Cuáles son las necesidades de formación docente/administrativa según la evidencia empírica? — “se recomienda realizar capacitaciones en… Word, Excel, Outlook y Teams… respecto a SharePoint, la capacitación debe ser más exhaustiva.” (“Discusión”)</t>
  </si>
  <si>
    <t>Estudio aplicado en Panamá (FIEC–UP) con encuestas/entrevistas y revisión documental. “Resultados” describen disponibilidad de equipos e internet/Microsoft 365/correo institucional; “Discusión” evidencia brechas en gestión documental y comunicación y recomienda capacitación en herramientas Microsoft. Mapea directamente D1.1 (situación de gestión) y A5.1 (infraestructura/uso), e indirectamente C1.7 (necesidades de formación).</t>
  </si>
  <si>
    <t>EDUCACIÓN REMOTA DE EMERGENCIA EN LA FACULTAD DE ADMINISTRACIÓN DE EMPRESAS Y CONTABILIDAD DE LA UNIVERSIDAD DE PANAMÁ</t>
  </si>
  <si>
    <t>Deyda Segura, Alex Iván Vergara Quintero</t>
  </si>
  <si>
    <t>Revista Saberes APUDEP, 6(1), 2023, 139–154.</t>
  </si>
  <si>
    <t>A5.1: ¿Cuál es la situación actual de la disponibilidad y uso de tecnologías educativas? — “El 28%… no contaba con recursos tecnológicos ni conectividad directa a Internet… el 46% accedía a las clases mediante su teléfono.” (Resultados – Percepción de los estudiantes). A5.2: ¿Cuál es la percepción sobre el uso de tecnologías educativas? — “El 53%… evaluó como más productiva esta modalidad una vez que la utilizaron.” (Resultados – Evaluación del modelo remoto de emergencia).</t>
  </si>
  <si>
    <t>A5.6: ¿Cuáles son las limitaciones o barreras que perciben y tienen quienes ejercen la docencia para usar las tecnologías en las escuelas? — “el 47% no se sentía capacitado en el dominio y manejo de las plataformas y dispositivos digitales” (Resultados – Uso de herramientas digitales); “los docentes… percibieron que no hubo uniformidad en el método ni en el uso de las plataformas.” (Resultados – Percepción de los docentes). D1.1: ¿Cuál es la situación actual de los procesos de gestión y finanzas…? — “se evidenció la desigualdad… en conectividad y recursos pedagógicos digitales… se requiere ampliación del acceso… y desarrollo de capacidades docentes.” (Conclusiones y Recomendaciones).</t>
  </si>
  <si>
    <t>Estudio aplicado en Panamá (FAECO-UP) con encuesta a 200 estudiantes y entrevista a 10 docentes (Métodos). “Resultados” documentan acceso/uso real de TIC (A5.1), valoración de productividad (A5.2) y barreras (falta de capacitación; heterogeneidad en plataformas) (A5.6). “Conclusiones” diagnostican desigualdad en conectividad/recursos y necesidad de fortalecer capacidades docentes, aspectos de gestión (D1.1).</t>
  </si>
  <si>
    <t>Implicaciones académicas para la aprobación en las pruebas de admisión de FAECO en la Universidad de Panamá</t>
  </si>
  <si>
    <t>Aldo Hermel Rodríguez García, Mario Eloy Benítes Martínez, Franklin Castillo, Irma García, Luis Del Cid</t>
  </si>
  <si>
    <t>Universidad de Panamá, Facultad de Administración de Empresas y Contabilidad, Panamá</t>
  </si>
  <si>
    <t>Societas. Revista de Ciencias Sociales y Humanísticas, 24(2), 2022, 168–181</t>
  </si>
  <si>
    <t>A3.4: ¿Qué nos indican los resultados de la evaluación estandarizada y los factores asociados sobre prioridades e impacto? — “El 74% de los estudiantes señaló que la materia que más dificultad le presentó fue matemáticas, y el 85% indicó que no comprendía los contenidos antes del examen.” (Resultados, p. 176).A3.5: ¿Cómo se interpretan las evidencias de aprendizaje a partir de pruebas diagnósticas aplicadas en distintos niveles educativos? — “Los estudiantes que no lograron el índice de ingreso realizaron el curso de reforzamiento en español y matemáticas para nivelarse.” (Metodología, p. 172).</t>
  </si>
  <si>
    <t>A2.4: ¿Cuáles son las prácticas actuales de diferenciación de los procesos de enseñanza-aprendizaje según las necesidades de cada estudiante? — “Se recomienda presentar a la facultad una propuesta de reforzamiento con los temarios de los contenidos del examen de admisión a los de primer ingreso.” (Recomendaciones, p. 181).A3.2: ¿Qué factores del contexto escolar o familiar influyen en los resultados de aprendizaje? — “Los estudiantes indicaron que el factor que más los afectó para prepararse en los exámenes fue personal (40%), seguido de preparación escolar (32%) y económicos (21%).” (Resultados, p. 178).C1.7: ¿Cuáles son las necesidades de formación docente según la percepción de actores involucrados y según resultados de evaluaciones de resultados? — “Hay deficiencia en los contenidos presentados a los estudiantes en su preparación en los colegios, ya que un 49% indica que estos contenidos no fueron desarrollados en sus escuelas.” (Conclusiones, p. 179).</t>
  </si>
  <si>
    <t>Estudio aplicado en Panamá (FAECO – Universidad de Panamá) sobre factores que afectan el desempeño en exámenes de admisión. Aborda resultados de pruebas diagnósticas (A3.4, A3.5) y evidencia limitaciones pedagógicas y de preparación previa (C1.7, A2.4, A3.2). Destaca carencias de comprensión lectora y matemáticas, así como propuestas de reforzamiento. Secciones: Metodología, Resultados, Conclusiones, Recomendaciones.</t>
  </si>
  <si>
    <t>Diseño microcurricular de enfoques y entornos de aprendizaje empleando el contexto universitario como recurso</t>
  </si>
  <si>
    <t>Yira Araúz</t>
  </si>
  <si>
    <t>Instituto Centroamericano de Administración y Supervisión de la Educación, Universidad de Panamá</t>
  </si>
  <si>
    <t>Acción y Reflexión Educativa, 48, 2023, 22–35. ISSN 2644-3775</t>
  </si>
  <si>
    <t>A2.2: ¿Cuál ha sido el proceso y resultado de la aplicación de innovaciones pedagógicas? — “El presente trabajo tuvo por objeto evaluar un entorno de aprendizaje diseñado a nivel microcurricular, para lograr competencias de auditor ambiental […] combinando en un entorno híbrido técnicas de Aula Invertida, Aprendizaje Basado en Proyectos Colaborativos y trabajo asincrónico con la plataforma e-ducativa.” (Resumen, p. 22) · A2.1: ¿Cuáles son las prácticas más comunes en las aulas y sus resultados? — “Los estudiantes percibieron que alcanzaron una combinación de conocimientos, técnicas y habilidades […] que son competencias críticas para un auditor ambiental y que todas las herramientas utilizadas en el entorno contribuyeron con este logro.” (Resumen, p. 22)</t>
  </si>
  <si>
    <t>A5.1: ¿Cuál es la situación actual de la disponibilidad y uso de tecnologías educativas? — “Se habilitó un aula virtual en la plataforma e-ducativa de la Universidad de Panamá […] se incorporaron artículos de análisis, material multimedia y foros de debate.” (Diseño del Entorno Híbrido, p. 26–27) · A5.9: ¿Cuáles atributos del entorno de aprendizaje favorecen un aprendizaje significativo al usar tecnologías específicas? — “La plataforma virtual fue percibida […] como un elemento de calidad en el aprendizaje […] su asincronía permitió flexibilizar y dinamizar las experiencias.” (Conclusiones, p. 33)</t>
  </si>
  <si>
    <t>Estudio aplicado en Panamá (Facultad de Ingeniería, Universidad de Panamá). Diseña y evalúa un entorno híbrido innovador que integra aula invertida y proyectos colaborativos en auditoría ambiental, logrando competencias específicas y transversales. Se documenta el uso de la plataforma institucional e-ducativa, la percepción de eficacia del entorno y los atributos de aprendizaje activo y significativo. Evidencia en “Resumen”, “Metodología”, “Resultados” y “Conclusiones”.</t>
  </si>
  <si>
    <t>Estrategias digitales: una alternativa para la ejecución de la práctica docente</t>
  </si>
  <si>
    <t>María Elena Morales Araúz, Elvis Adilio Hernández Bernal, Ana Álvarez, Carlos Piscoya, Aníbal Secaida</t>
  </si>
  <si>
    <t>Universidad de Panamá / Facultad de Ciencias de la Educación, Universidad de Panamá, Universidad de Panamá, Universidad de Panamá, Universidad de Panamá</t>
  </si>
  <si>
    <t>Centros. Revista Científica Universitaria, 12(1), 2023, 80–96.</t>
  </si>
  <si>
    <t>A2.2: ¿Cuál ha sido el proceso y resultado de la aplicación de innovaciones pedagógicas? — “El objeto o línea matriz de este estudio es proponer que los estudiantes de la Comarca Emberá ejecuten su Práctica Docente por medio de la sustentación con video.” (“Tipo de investigación”, p. 84) · A5.1: ¿Cuál es la situación actual de la disponibilidad y uso de tecnologías educativas? — “los programas de estudios llevados a través de la Educación a Distancia son más personalizados… ajustables al tiempo y capacidad de aprendizaje… la disponibilidad de herramientas tecnológicas de investigación, comunicación e interacción son mayores.” (“Discusión”, p. 94–95)</t>
  </si>
  <si>
    <t>A5.9: ¿Cuáles atributos del entorno de aprendizaje favorecen un aprendizaje significativo al usar tecnologías específicas? — “El 80% de los estudiantes encuestados consideran que la estrategia de los videos secuenciales puede ser una alternativa para facilitar el proceso de llevar a cabo la Práctica Docente.” (“Resultados”, p. 92) · A2.1: ¿Cuáles son las prácticas más comunes en las aulas y sus resultados? — “Una gran mayoría de estudiantes prefieren que todo el proceso de enseñanza aprendizaje emigre hacia la virtualidad.” (“Resultados”, p. 90–91)</t>
  </si>
  <si>
    <t>Estudio aplicado en Panamá (Facultad de Ciencias de la Educación, Universidad de Panamá, Comarca Emberá). Propone la implementación virtual de la práctica docente mediante videos secuenciales, como innovación pedagógica (A2.2), describe uso y ventajas de la educación a distancia y recursos tecnológicos (A5.1) y evidencia preferencias estudiantiles por la virtualidad y atributos significativos (A5.9, A2.1). Fundamentado en secciones “Tipo de investigación”, “Resultados” y “Discusión”.</t>
  </si>
  <si>
    <t>Caracterización retórico-discursiva del informe de inspección de acabados en el ámbito académico del diseño de interiores</t>
  </si>
  <si>
    <t>Luis Alfonso Pineda Rodríguez</t>
  </si>
  <si>
    <t>Cátedra, N.º 20, agosto 2023 – julio 2024, pp. 282–301. DOI: https://doi.org/10.48204/j.catedra.n23.a4198</t>
  </si>
  <si>
    <t>A2.2: ¿Cuál ha sido el proceso y resultado de la aplicación de innovaciones pedagógicas? — “Estos documentos fueron escritos como informes de una práctica profesional en la que los alumnos debían realizar inspecciones de acabados interiores dentro de diversos sitios de construcción.” (Metodología, p. 288) · A2.17: ¿De qué maneras los docentes adaptan sus prácticas y recursos al contexto de sus estudiantes? — “La intención… es crear conciencia del carácter indispensable de los cursos de español enfocados en el desarrollo de la redacción académica y profesional para todas las carreras.” (Introducción, p. 287)</t>
  </si>
  <si>
    <t>C1.7: ¿Cuáles son las necesidades de formación docente según la percepción de actores involucrados…? — “Es más que evidente la necesidad de proponer una cooperación interdisciplinaria entre los expertos… que dictan los cursos de redacción técnica y/o profesional… y los docentes del área de Lenguaje y Comunicación en Español.” (Conclusiones, p. 300) · A2.8: ¿Qué acercamientos se usan para enseñar la lectoescritura en Panamá, sus resultados e impacto? — “El análisis… permitió describir los rasgos retóricos del IINA… y reafirma la importancia de los cursos de lenguaje y redacción académico-profesional.” (Conclusiones, p. 299–300)</t>
  </si>
  <si>
    <t>Estudio aplicado en Panamá (Facultad de Arquitectura y Diseño, Universidad de Panamá) que analiza informes técnicos elaborados por estudiantes. Aporta evidencia sobre innovaciones pedagógicas en redacción técnica (A2.2), adaptaciones docentes (A2.17) y la necesidad de cooperación interdisciplinaria para fortalecer la enseñanza de escritura académica (C1.7, A2.8). Evidencia en “Metodología” y “Conclusiones”.</t>
  </si>
  <si>
    <t>Características de la realidad financiera producida por la crisis sanitaria (COVID-19) de los estudiantes de la Facultad de Economía del Centro Regional Universitario de Coclé. Año 2021</t>
  </si>
  <si>
    <t>Emilio J. Harari L., Boris A. Ortega Aranda</t>
  </si>
  <si>
    <t>Universidad de Panamá / Centro Regional Universitario de Coclé / Facultad de Economía, Universidad de Panamá / Centro Regional Universitario de Coclé / Facultad de Economía</t>
  </si>
  <si>
    <t>Revista Guacamaya, 8(1), 2023–2024, 86–96</t>
  </si>
  <si>
    <t>A5.1: ¿Cuál es la situación actual de la disponibilidad y uso de tecnologías educativas? — “La mayoría de los estudiantes poseía servicio de internet e indicaron que el acceso era en un 43% regular y en un 30% bueno… El 70% trabajó sus clases online con su celular y un 30% con su computadora.” (Resultados y Discusión, p. 92) • A5.11: ¿Cómo fue el acceso a computadoras y conectividad durante la pandemia en los diferentes estratos y regiones del país? ¿Cuáles son las regiones y estratos más necesitados en términos de infraestructura tecnológica? — “El 50% de los estudiantes no tuvo que comprar dispositivos, el 36% tuvo que comprar y un 13% consiguió dispositivos prestados.” (Resultados y Discusión, p. 92)</t>
  </si>
  <si>
    <t>B3.1: ¿Cuáles son las principales causas y características del abandono o exclusión escolar?… — “El 48%… manifestaron que tuvieron dificultades financieras que afectaron su acceso a la educación y… el 32% indicó que aún mantienen dificultades de acceso a la educación.” (Resultados y Discusión, p. 92) • A5.10: ¿Cuáles son las plataformas educativas más utilizadas en Panamá, cuáles son las percepciones de sus gestores y usuarios, y cuáles han sido sus resultados? — “El 66%… consideró que la modalidad de clases virtuales presentó un beneficio financiero, indicando en mayoría… que ahorró en transporte.” (Resultados y Discusión, p. 92)</t>
  </si>
  <si>
    <t>Estudio aplicado en Panamá (estudiantes universitarios del CRU Coclé). Los datos sobre dispositivos, conectividad e internet mapean A5.1 y A5.11 (Resultados). La evidencia de dificultades de acceso educativo por razones financieras se vincula indirectamente con B3.1 (Resultados). La percepción favorable sobre la modalidad virtual aporta evidencia indirecta relacionada con A5.10 (Resultados).</t>
  </si>
  <si>
    <t>EXCELENCIA ACADÉMICA: CONSULTORIO CONTABLE PARA LA FORMACIÓN DE PROFESIONALES</t>
  </si>
  <si>
    <t>Jovana Ellis Chambers, Imelda Roberts Pineda</t>
  </si>
  <si>
    <t>(No identificado en el PDF), 1(2), 2023, Julio–Diciembre</t>
  </si>
  <si>
    <t>A2.12: ¿Cómo son las clases en las escuelas panameñas y qué tipo de habilidades promueven? — “este espacio tendría un impacto significativo en la formación […] brindando la oportunidad de adquirir experiencia práctica, fomentar el aprendizaje colaborativo […] y desarrollar competencias transversales.” (Conclusión) · A2.1: ¿Cuáles son las prácticas más comunes en las aulas y sus resultados? ¿Cuáles son las prácticas pedagógicas utilizadas en la actualidad? ¿A qué están relacionadas? ¿Cuáles son las percepciones hacia esas prácticas, y sus resultados? — “El 92% de los estudiantes considera que es importante contar con un consultorio contable y que brindaría una experiencia de aprendizaje valiosa.” (Resultados obtenidos) · A2.13: ¿Cuáles son las prácticas pedagógicas que el estudiantado valora como más eficientes? — “El 88% […] considera que un consultorio contable les ayudaría a aplicar los conocimientos teóricos en situaciones reales.” (Resultados obtenidos)</t>
  </si>
  <si>
    <t>Estudio aplicado en Panamá (estudiantes de Contabilidad, Universidad de Panamá). Los Resultados cuantifican percepciones sobre beneficios del consultorio (experiencia práctica, aplicación de conocimientos, colaboración). La Conclusión explicita habilidades promovidas (competencias transversales). Por ello, se mapean A2.12, A2.1 y A2.13 con citas literales de “Resultados obtenidos” y “Conclusión”.</t>
  </si>
  <si>
    <t>DESARROLLO HUMANÍSTICO DE ESTUDIANTES DE LA ESCUELA SECTOR SUR DE TOCUMEN, A TRAVÉS DE ESPACIOS CULTURALES Y ARTÍSTICOS</t>
  </si>
  <si>
    <t>José Matías Muñoz J.</t>
  </si>
  <si>
    <t>Synergía, 2(1), mayo–octubre 2023, 61–70</t>
  </si>
  <si>
    <t>A2.2: ¿Cuál ha sido el proceso y resultado de la aplicación de innovaciones pedagógicas? — “Se puede inferir que, el uso del teatro en el aula como un recurso metodológico y didáctico le va a permitir al docente… captar la total atención de los estudiantes.” (Conclusiones). A2.12: ¿Cómo son las clases en las escuelas panameñas y qué tipo de habilidades promueven? — “las obras teatrales mejoran la expresión al hablar” y “promueven aprendizajes colaborativos y desarrollo de competencias.” (Resultados – Tablas/Figuras; Resultados y discusión).</t>
  </si>
  <si>
    <t>Estudio aplicado en Panamá (Escuela Sector Sur de Tocumen) con encuesta y observación a estudiantes y docentes; presenta Materiales y métodos, Resultados y discusión y Conclusiones. Evidencia de implementación de teatro en el aula con efectos reportados en atención y expresión (A2.2) y de habilidades promovidas (expresión, colaboración, competencias) (A2.12), tomadas de Resultados y Conclusiones.</t>
  </si>
  <si>
    <t>Diagnóstico precoz de enfermedades endocrinas en niños de edad de preescolar entre 4 a 5 años en el aula de clase</t>
  </si>
  <si>
    <t>Margarita Cano, Yeslin Perilla, Itza Rodríguez, Raquel Sánchez, Heira Santo</t>
  </si>
  <si>
    <t>Facultad de Humanidades y Ciencias de la Educación / Licenciatura en Educación Preescolar / Asignatura: Anatomía</t>
  </si>
  <si>
    <t>Semilla Científica, Año 4, Núm. 4, 2023, 562–576. DOI: 10.37594/sc.v1i4.1299</t>
  </si>
  <si>
    <t>C1.7: ¿Cuáles son las necesidades de formación docente según la percepción de actores involucrados y según resultados de evaluaciones de resultados? — “es importante que los maestros estén capacitados para reconocer posibles signos de enfermedades endocrinas en niños preescolares y puedan contribuir a su identificación temprana.” (Resultados, Gráfica 8).</t>
  </si>
  <si>
    <t>D1.2: ¿Cuáles son los modelos de gestión de la educación superior relevantes a nuestro contexto que puedan informar la mejora continua de nuestro sistema? — “Crear una red de apoyo para familias… proporcionando recursos, orientación y un espacio seguro…” (Objetivos específicos). ; “Realizar campaña de concientización… en escuelas y comunidades…” (Objetivos específicos). D1.1: ¿Cuál es la situación actual de los procesos de gestión y finanzas…? — “la disponibilidad de materiales educativos claros y accesibles podría aumentar la conciencia pública sobre las enfermedades endocrinas” (Resultados, Gráfica 2).</t>
  </si>
  <si>
    <t>Estudio aplicado en Panamá (Escuela Octavio Méndez Pereira) con encuesta abierta a 22 docentes (Metodología). Los Resultados evidencian brechas de conocimiento y la necesidad de capacitación docente (C1.7). Los Objetivos específicos y Conclusiones proponen campañas y redes de apoyo, insumos de gestión escolar (D1.2), y se identifican requerimientos de materiales y recursos (D1.1).</t>
  </si>
  <si>
    <t>INFLUENCIA DEL IDIOMA ESPAÑOL EN LA LENGUA NGÄBERE EN LOS ESTUDIANTES DE DUODÉCIMO GRADO DE LA ESCUELA NORMAL JUAN DEMÓSTENES AROSEMENA</t>
  </si>
  <si>
    <t>Florencia Valdés Armuelles, Eyda Valdés, Ana Santos, Daccelys Batista</t>
  </si>
  <si>
    <t>Universidad de Panamá / Escuela de Español, Facultad de Humanidades; Universidad de Panamá / Escuela de Administración de Empresas, Facultad de Empresas y Contabilidad; Universidad de Panamá / Facultad de Enfermería / CRU Veraguas; Universidad de Panamá / Escuela de Geografía e Historia, Facultad de Humanidades</t>
  </si>
  <si>
    <t>REA, 1(2), 2022–2023</t>
  </si>
  <si>
    <t>B4.1: ¿Qué aspectos de los conocimientos, perspectivas y prácticas de las culturas originarias panameñas son particularmente relevantes para la educación y la crianza? — “La mayoría de los estudiantes aprendió a usar el idioma español con sus padres en un 70.6%; mientras que el 29.4% lo aprendió en la escuela.” (Resultados, Fig. 5, p. 70). B4.3: ¿Cómo ha sido la implementación del currículo EBI en nuestro país? ¿Cuál es la situación actual de la educación EBI y su garantía? ¿Cuáles son las percepciones de actores relevantes? ¿Cómo se compara la EBI en Panamá con buenas prácticas internacionales? — “La influencia del idioma español en la lengua nativa… ha relegado su utilización al ámbito familiar…” (Conclusión, p. 72). “Ante esta realidad es necesario… aspirar a que se enseñe en Ngäbere.” (Conclusión, p. 72).</t>
  </si>
  <si>
    <t>Estudio aplicado en Panamá (ENJDA, 12.º grado) que documenta prácticas de uso/transmisión lingüística (aprendizaje del español en el hogar; uso de lengua materna en casa) y percepción de desplazamiento del ngäbere. “Resultados” y “Conclusión” aportan evidencia sobre prácticas culturales relevantes (B4.1) y sobre la necesidad de garantizar EBI ante el relegamiento de la lengua (B4.3).</t>
  </si>
  <si>
    <t>Impacto emocional en estudiantes y docentes en tiempo de pandemia en la provincia de Panamá</t>
  </si>
  <si>
    <t>Alexia Brathwite, Cinthia Oseguera</t>
  </si>
  <si>
    <t>Universidad Metropolitana de Educación, Ciencia y Tecnología (UMECIT), Sede Véneto / Facultad de Ciencias de la Salud / Licenciatura en Psicología General</t>
  </si>
  <si>
    <t>Semilla Científica, 3(3), 2022, 149–161</t>
  </si>
  <si>
    <t>A2.14: ¿Cómo se trabaja el manejo socioemocional en las aulas panameñas? ¿Se trabaja como herramienta transversal? — “la salud mental y emocional del alumnado también es un aspecto básico.” (Conclusiones, p. 156). “La gestión emocional es un segundo paso que las instituciones han de tener en cuenta…” (Conclusiones, p. 156–157).</t>
  </si>
  <si>
    <t>Estudio aplicado en Panamá (encuesta sobre impacto emocional por COVID-19). Aunque no detalla intervenciones escolares, las Conclusiones subrayan la prioridad del apoyo socioemocional institucional, lo que se alinea indirectamente con A2.14. Secciones usadas: Conclusiones.</t>
  </si>
  <si>
    <t>Comportamiento agresivo en estudiantes de educación inicial en centros educativos de Soná</t>
  </si>
  <si>
    <t>Esther Sanjur, Lissette Núñez, Gladys Romero, Alejandra De León, Denia Patiño, Pablo Díaz, Enilma Mojica</t>
  </si>
  <si>
    <t>Universidad de Panamá, Extensión Universitaria de Soná, Facultad de Ciencias de la Educación, Panamá</t>
  </si>
  <si>
    <t>REA, 1(1), 2022, 42–59</t>
  </si>
  <si>
    <t>A2.14: ¿Cómo se trabaja el manejo socioemocional en las aulas panameñas? ¿Se trabaja como herramienta transversal? — “resulta crucial contar con las orientaciones adecuadas que disminuya el comportamiento agresivo de los/as niños/as de nivel inicial.” (Conclusiones, p. 57). “las características ‘inician peleas’… y ‘hablan excesivamente’ son las más influyentes” (Discusión, p. 56).</t>
  </si>
  <si>
    <t>Estudio aplicado en Panamá (educación inicial, Soná) con escala comportamental a acudientes. Los Resultados/Discusión identifican conductas problemáticas frecuentes (“inician peleas”, “hablan excesivamente”), y las Conclusiones piden orientaciones para reducirlas, aportando evidencia útil para políticas y prácticas de manejo socioemocional en aula (A2.14). Secciones usadas: Resultados, Discusión, Conclusiones.</t>
  </si>
  <si>
    <t>Relevancia y gestión de programas educativos para altas capacidades en escuelas particulares en Don Bosco, Panamá</t>
  </si>
  <si>
    <t>Andrea Pineda Sánchez</t>
  </si>
  <si>
    <t>ORATORES, Núm. 19, dic. 2023–may. 2024, pp. 100–113. DOI: 10.37594/oratores.n19.1200</t>
  </si>
  <si>
    <t>D1.1: ¿Cuál es la situación actual de los procesos de gestión y finanzas (cuáles son, normas, factores de riesgo, dificultades, fidelidad de la aplicación de las normas, recursos, percepción de los actores interesados, resultados, impacto, etc.) en los diferentes niveles y secciones del sistema educativo (educación inicial, educación básica general y media, educación superior, a nivel regional y central, etc.)? — “El 60%… indicó que sus centros cuentan con un gabinete psicopedagógico, mientras que el 40% manifestó que no lo tienen.” (Resultados). “El 95%… desconoce la existencia de programas o instituciones dedicadas al acompañamiento de alumnos con altas capacidades.” (Resultados). C1.7: ¿Cuáles son las necesidades de formación docente según la percepción de actores involucrados y según resultados de evaluaciones de resultados? — “El 93% de los docentes indicó que no han sido capacitados… en el manejo de estudiantes con habilidades excepcionales.” (Resultados/Fig. 8).</t>
  </si>
  <si>
    <t>D1.2: ¿Cuáles son los modelos de gestión de la educación superior relevantes a nuestro contexto que puedan informar la mejora continua de nuestro sistema? — “Se recomienda implementar gabinetes psicopedagógicos y brindar capacitación continua a los docentes…” (Conclusión).</t>
  </si>
  <si>
    <t>Estudio aplicado en Panamá (dos colegios particulares en Don Bosco) con encuesta a 42 docentes y entrevistas a especialistas; describe recursos institucionales (gabinetes) y ausencia de programas (Resultados) → diagnóstico de gestión (D1.1). Documenta brechas de capacitación (93% sin formación) → necesidades formativas (C1.7). Concluye proponiendo gabinetes y capacitación continua como línea de gestión (D1.2).</t>
  </si>
  <si>
    <t>ANÁLISIS LONGITUDINAL DE LA ENSEÑANZA DE LA ÉTICA COMO COMPETENCIA DE LAS CARRERAS DEL SIGLO XXI</t>
  </si>
  <si>
    <t>Erick Ramos Sánchez, Dora Castillo, Martha Pérez Montana, Daniel Brito</t>
  </si>
  <si>
    <t>CIE Academic Journal, 1(1), enero–junio 2022, 39–51</t>
  </si>
  <si>
    <t>C1.7: ¿Cuáles son las necesidades de formación docente según la percepción de actores involucrados y según resultados de evaluaciones de resultados? — “Se recomienda que las autoridades universitarias gestionen talleres o alguna otra acción de adiestramiento para el personal docente sobre la implementación de estrategias para el fomento de la enseñanza de la ética.” (Conclusiones).</t>
  </si>
  <si>
    <t>Estudio aplicado en Panamá (docentes universitarios, 2019–2020) que caracteriza la enseñanza de ética y estrategias usadas (casos, trabajos en equipo, debates) en “Resultados”. Las “Conclusiones” proponen talleres de capacitación docente, lo que aporta evidencia de necesidades de formación (C1.7). Secciones usadas: Resultados; Conclusiones.</t>
  </si>
  <si>
    <t>HERRAMIENTAS DIGITALES PARA LA FORMACIÓN DE LOS DOCENTES DEL COLEGIO NUESTRA SEÑORA DE LOURDES. PANAMÁ</t>
  </si>
  <si>
    <t>Diana Bonilla, Nazira Santos, Magally Briceño</t>
  </si>
  <si>
    <t>Universidad Internacional de Ciencia y Tecnología, Panamá, Ciudad de Panamá; Universidad Internacional de Ciencia y Tecnología, Panamá, Ciudad de Panamá; Universidad Internacional de Ciencia y Tecnología, Panamá, Ciudad de Panamá</t>
  </si>
  <si>
    <t>CIE Academic Journal, 2(2), 2023, 19–28. https://doi.org/10.47300/2953-3015-v2i2-03</t>
  </si>
  <si>
    <t>A5.1: ¿Cuál es la situación actual de la disponibilidad y uso de tecnologías educativas? — “Las herramientas usadas para las presentaciones son: Prezi 15%, Genially 19%, Canva 31%, Slideshare 8%, Visme 2%, ninguna 25%.” (Resultados, p. 25) · A5.10: ¿Cuáles son las plataformas educativas más utilizadas en Panamá, cuáles son las percepciones de sus gestores y usuarios, y cuáles han sido sus resultados? — “Se demostró que el 90% de los docentes […] requieren un conjunto de herramientas digitales tales como: […] Microsoft Teams, Padlet, Genially, One Drive.” (Conclusiones, p. 27) · C1.7: ¿Cuáles son las necesidades de formación docente según la percepción de actores involucrados…? — “El 83% plantea que las herramientas digitales […] son fundamentales para los docentes para lo cual se requiere de capacitación.” (Conclusiones, p. 27)</t>
  </si>
  <si>
    <t>A2.1: ¿Cuáles son las prácticas más comunes en las aulas y sus resultados? — “Las herramientas digitales en línea son necesarias para el desarrollo de la praxis docente… enfatizar en el desarrollo de estrategias metodológicas interactivas y colaborativas.” (Conclusiones, p. 27) · A5.9: ¿Cuáles atributos del entorno de aprendizaje favorecen un aprendizaje significativo al usar tecnologías específicas? — “Se demostró que el proceso de enseñanza-aprendizaje es más significativo al incluir las herramientas digitales en las aulas de clase.” (Conclusiones, p. 27)</t>
  </si>
  <si>
    <t>Estudio aplicado en Panamá (docentes del Colegio Nuestra Señora de Lourdes, Villa Zaita). Resultados cuantifican uso y frecuencia de herramientas (A5.1) y listan plataformas concretas adoptadas (Teams, Padlet, Genially, OneDrive) con demanda explícita (A5.10). Conclusiones reportan necesidades de capacitación (C1.7) y efectos sobre prácticas y significatividad del aprendizaje (A2.1, A5.9). Evidencia en “Resultados” y “Conclusiones”.</t>
  </si>
  <si>
    <t>Las competencias investigativas en docentes de las universidades particulares de Panamá</t>
  </si>
  <si>
    <t>Sorayda Rincón González, Norbis Mujica Chirinos</t>
  </si>
  <si>
    <t>Universidad del Caribe, Panamá, Universidad del Caribe, Panamá</t>
  </si>
  <si>
    <t>ORATORES, 10(16), junio–noviembre 2022, 25–47.</t>
  </si>
  <si>
    <t>C1.7: ¿Cuáles son las necesidades de formación docente según la percepción de actores involucrados y según resultados de evaluaciones de resultados? — “existe dificultad con la ejecución de diseños metodológicos cualitativos… [y] no participan como árbitros en revistas científicas… Tampoco han desarrollado competencias relacionadas con el trabajo en equipo.” (Resumen/Conclusiones).</t>
  </si>
  <si>
    <t>D1.1: ¿Cuál es la situación actual de los procesos de gestión y finanzas… en los diferentes niveles y secciones del sistema educativo…? — “la baja producción en la investigación científica en Panamá… ha acarreado problemas en las universidades privadas al ser evaluadas en los procesos de acreditación.” (Introducción).</t>
  </si>
  <si>
    <t>Estudio aplicado en Panamá (docentes de universidades privadas) con cuestionario y análisis descriptivo. Los Resultados/Conclusiones identifican brechas de competencia (cualitativas, arbitraje, trabajo en equipo) que evidencian necesidades de formación docente (C1.7). La Introducción vincula la investigación docente con la acreditación y gestión universitaria, informando el diagnóstico de procesos (D1.1).</t>
  </si>
  <si>
    <t>Aceleración de competencias digitales del docente para impartir clases virtuales por los efectos del COVID-19</t>
  </si>
  <si>
    <t>Universidad Americana (UAM), Panamá</t>
  </si>
  <si>
    <t>CIE Academic Journal, 1(1), enero–junio 2022, 52–66</t>
  </si>
  <si>
    <t>A5.1: ¿Cuál es la situación actual de la disponibilidad y uso de tecnologías educativas? — “tuvo que acelerar sus competencias digitales para impartir clases virtuales en la plataforma Moodle… con contactos sincrónicos… Zoom, Webex y Microsoft Teams.” (Resumen/Introducción). A5.2: ¿Cuál es la percepción sobre el uso de tecnologías educativas? — “Los resultados indican que los docentes consideran excelente y buenas sus competencias digitales para dar clases en el aula virtual de Moodle.” (Resumen/Resultados). C1.7: ¿Cuáles son las necesidades de formación docente según la percepción de actores involucrados y según resultados de evaluaciones de resultados? — “el Grupo EXSUSA… capacitándolos para potenciar las competencias digitales, para posteriormente certificarlos…” (Introducción). “83%… buena mas no excelente… en recursos lúdicos.” (Resultados).</t>
  </si>
  <si>
    <t>D1.2: ¿Cuáles son los modelos de gestión de la educación superior relevantes a nuestro contexto que puedan informar la mejora continua de nuestro sistema? — “transformar su modelo de enseñanza… a la clase estándar… con estructura de 4 módulos y soporte técnico.” (Introducción/Discusión). A5.6: ¿Cuáles son las limitaciones o barreras que perciben y tienen quienes ejercen la docencia para usar las tecnologías en las escuelas? — “86%… buena (no excelente) pericia en Zoom y Teams… tuvieron experiencias de aprendizaje con muchos errores…” (Resultados/Discusión).</t>
  </si>
  <si>
    <t>Estudio aplicado en Panamá (docentes de universidades del Grupo EXSUSA) que caracteriza uso de Moodle/Zoom (A5.1) y percepción docente sobre competencias (A5.2). La capacitación y certificación y el menor desempeño en recursos lúdicos evidencian necesidades formativas (C1.7). La “clase estándar” como estructura institucional constituye un modelo de gestión universitaria (D1.2). Las dificultades con videoconferencias muestran barreras tecnológicas del profesorado (A5.6).</t>
  </si>
  <si>
    <t>Metodología juego-trabajo y su importancia en el desarrollo de habilidades cognitivas en niños de preescolar en el distrito de Penonomé</t>
  </si>
  <si>
    <t>Dayse Pérez, José Castro B.</t>
  </si>
  <si>
    <t>Universidad de Panamá / Centro Regional Universitario de Coclé / Facultad de Ciencias de la Educación, Universidad de Panamá / Centro Regional Universitario de Coclé / Facultad de Enfermería</t>
  </si>
  <si>
    <t>Revista Guacamaya, 8(1), 2023–2024, 97–110</t>
  </si>
  <si>
    <t>A2.1: ¿Cuáles son las prácticas más comunes en las aulas? ¿Cuáles son las prácticas pedagógicas utilizadas en la actualidad? ¿A qué están relacionadas? ¿Cuáles son las percepciones hacia esas prácticas, y sus resultados? — “Docentes encuestados […] Según la utilización de la metodología juego-trabajo en las aulas de clases: Sí 15 (75.0) / No 5 (25.0).” (Resultados, Tabla 3, p. 105) A2.12: ¿Cómo son las clases en las escuelas panameñas y qué tipo de habilidades promueven? — “En la Tabla 5 […] un 50 % indica que se desarrollan todas las [habilidades] anteriores.” (Resultados, Tabla 5, p. 106)</t>
  </si>
  <si>
    <t>A2.14: ¿Cómo se trabaja el manejo socioemocional en las aulas panameñas? ¿Se trabaja como herramienta transversal? — “Tabla 5 […] Habilidades socioafectivas: 15.0 %.” (Resultados, p. 106)</t>
  </si>
  <si>
    <t>Estudio aplicado en Panamá (docentes de preescolar en Penonomé). Los porcentajes de uso de juego-trabajo evidencian prácticas vigentes (A2.1) y las habilidades promovidas en aula (cognitivas, psicomotoras y socioafectivas) muestran el tipo de desarrollo que fomentan las clases (A2.12). La presencia de habilidades socioafectivas respalda el manejo socioemocional como componente del trabajo en aula (A2.14). Evidencia: “Resultados” (Tablas 3, 5, 6) y “Conclusión”.</t>
  </si>
  <si>
    <t>Estrategias Didácticas en la enseñanza virtual y las competencias de la Lecto-Escritura en niños de primer grado en las escuelas de la zona N° 6 de San Miguelito</t>
  </si>
  <si>
    <t>Yamale Tejeira Palma, Omaira Ruiz de Ching</t>
  </si>
  <si>
    <t>Cuadernos Nacionales, 33, 2023, 139–163. DOI: 10.48204/j.cnacionales.n33.a4166</t>
  </si>
  <si>
    <t>A2.8: ¿Qué acercamientos se usan para enseñar la lectoescritura en Panamá, sus resultados e impacto? — “determinar como la enseñanza virtual empleando estrategias didácticas, generó competencias de lecto-escritura en estudiantes de primer grado de educación primaria.” (Objetivos/Resumen) • A2.1: ¿Cuáles son las prácticas más comunes en las aulas y sus resultados? — “la mayoría… 82.2%… expresó que los resultados obtenidos han sido regulares. Tan solo el 11.1%… satisfactorios.” (Resultados)</t>
  </si>
  <si>
    <t>A5.10: ¿Cuáles son las plataformas educativas más utilizadas en Panamá, cuáles son las percepciones de sus gestores y usuarios, y cuáles han sido sus resultados? — “las plataformas de video conferencias… con las que más se familiarizaron… fueron Zoom y Meet.” (Resultados) • C1.7: ¿Cuáles son las necesidades de formación docente según la percepción de actores involucrados…? — “la mayoría… 53.3%… expresó no tener formación en… estrategias didácticas… para la promoción de la enseñanza digital.” (Resultados)</t>
  </si>
  <si>
    <t>Estudio aplicado en Panamá (docentes de 1.º grado en 4 escuelas de San Miguelito; n=22). Metodología y resultados describen estrategias didácticas en enseñanza virtual y sus resultados (porcentajes), lo que mapea directamente A2.8 y A2.1. Se reporta uso de Zoom/Meet (A5.10, indirecta) y brechas de formación docente (C1.7, indirecta). Evidencia: “Población y muestra”, “Resultados”.</t>
  </si>
  <si>
    <t>Explorando los tesoros del juego recreativo y sus beneficios durante el desarrollo de la etapa inicial</t>
  </si>
  <si>
    <t>Facultad de Humanidades y Ciencias de la Educación / Licenciatura en Educación Preescolar / Asignatura: Ambientes convencionales y no convencionales</t>
  </si>
  <si>
    <t>Semilla Científica, Año 4, Núm. 4, 2023, 590–607. DOI: 10.37594/sc.v1i4.1301</t>
  </si>
  <si>
    <t>A2.12: ¿Cómo son las clases en las escuelas panameñas y qué tipo de habilidades promueven? — “se realizó una encuesta… a docentes… para conocer si realmente el juego recreativo es aplicado correctamente en las aulas de nuestro país.” (Metodología / Resumen).</t>
  </si>
  <si>
    <t>C1.7: ¿Cuáles son las necesidades de formación docente según la percepción de actores involucrados y según resultados de evaluaciones de resultados? — “no todas pueden distinguir los diferentes tipos de actividades que pueden considerarse como recreativas o lúdicas.” (Apreciaciones de resultados). D1.1: ¿Cuál es la situación actual de los procesos de gestión y finanzas (…) en los diferentes niveles…? — “La educación física está incluida, pero al momento de ejecutar muchas veces se sacrifica este nivel y se le da prioridad a los de primaria…” (Resultados – tabla/comentario).</t>
  </si>
  <si>
    <t>Estudio aplicado en Panamá (docentes APEEDEI) con encuesta para caracterizar el uso del juego recreativo en preescolar (Metodología). Los Resultados/Apreciaciones describen prácticas y brechas (“no existe consenso respecto a la duración y periodicidad”), mapeando A2.12 y señalando necesidades formativas (C1.7). También se evidencia una barrera de gestión al “sacrificar” educación física en preescolar (D1.1).</t>
  </si>
  <si>
    <t>Dificultades que enfrentan los estudiantes para la certificación del idioma inglés en el Centro Regional Universitario de San Miguelito</t>
  </si>
  <si>
    <t>Societas. Revista de Ciencias Sociales y Humanísticas, 25(1), 2023, 277–301.</t>
  </si>
  <si>
    <t>A2.12: ¿Cómo son las clases en las escuelas panameñas y qué tipo de habilidades promueven? — “La estrategia utilizada para el aprendizaje del idioma inglés, marcó una medición baja, con… promedio de 3.8…” (Resultados y discusiones / Fig. 7). “Para el aprendizaje del inglés en la primaria se observa una medición baja… promedio de 3.5…” (Resultados y discusiones / Fig. 4).</t>
  </si>
  <si>
    <t>D1.1: ¿Cuál es la situación actual de los procesos de gestión y finanzas (…) en los diferentes niveles y secciones del sistema educativo (…) ? — “el peso del idioma inglés es de 0 a 6% [del plan de estudios]… el resto corresponde a asignaturas fundamentales y afines.” (Resultados – Estudio de casos / Fig. 9).</t>
  </si>
  <si>
    <t>Estudio aplicado en Panamá (CRUSAM) con encuesta a egresados (n=151) y entrevistas a docentes (Materiales y métodos). “Resultados y discusiones” muestran bajo uso de técnicas/estrategias de aula para inglés (A2.12). El “Estudio de casos” evidencia bajo peso curricular (0–6%) del inglés en las carreras, un aspecto de gestión académica relevante (D1.1). Conclusiones confirman insuficiente dominio acumulado a lo largo de los niveles.</t>
  </si>
  <si>
    <t>TÉCNICAS ANDRAGÓGICAS APLICADAS A LOS ESTUDIANTES DE PRIMER AÑO, DE LA FACULTAD DE CIENCIAS DE LA EDUCACIÓN, CENTRO REGIONAL UNIVERSITARIO DE BOCAS DEL TORO, UNIVERSIDAD DE PANAMÁ</t>
  </si>
  <si>
    <t>José Orlando Levy Gómez, Yazmín Yajaira Levy Gómez, Maritza Elizabeth Montenegro González</t>
  </si>
  <si>
    <t>Universidad de Panamá / Facultad de Administración de Empresas y Contabilidad / CRUBO, Universidad de Panamá / Facultad de Ciencias de la Educación / CRUBO, Universidad de Panamá / Facultad de Administración de Empresas y Contabilidad / CRUBO</t>
  </si>
  <si>
    <t>Societas. Revista de Ciencias Sociales y Humanísticas, 25(1), 2023, 363–374 (enero–junio).</t>
  </si>
  <si>
    <t>A2.2: ¿Cuál ha sido el proceso y resultado de la aplicación de innovaciones pedagógicas? — “Se concluye que el 70% de los encuestados consideraron que las técnicas de análisis de lectura, de ensayo, talleres y proyectos han demostrado ser efectivas para mejorar los hábitos de estudio y el proceso de enseñanza-aprendizaje.” (Conclusiones/Resumen, p. 363–374). A2.12: ¿Cómo son las clases en las escuelas panameñas y qué tipo de habilidades promueven? — “La ‘técnica Discusión de tema’ desarrolla las habilidades de expresión oral en los alumnos.” (Resultados – Figura 4, p. 371). “La ‘técnica mapa conceptual’ desarrolla el pensamiento reflexivo de los estudiantes e incorpora nuevas ideas.” (Resultados – Figura 4, p. 371).</t>
  </si>
  <si>
    <t>Estudio aplicado en Panamá (CRUBO) con encuesta validada (α=0.881) a 10 docentes; describe y valora técnicas andragógicas y sus efectos (Resultados, Fig. 2–5; Conclusiones). Evidencia directa de mejoras en aprendizaje/hábitos (A2.2) y de habilidades promovidas (expresión oral, pensamiento reflexivo) por prácticas de aula (A2.12). Secciones usadas: Metodología, Resultados, Conclusiones.</t>
  </si>
  <si>
    <t>Herramientas tecnológicas en la enseñanza en el Centro Regional Universitario de Bocas del Toro</t>
  </si>
  <si>
    <t>Dilka Cáceres</t>
  </si>
  <si>
    <t>Centros. Revista Científica Universitaria, 12(2), 2023, 99–119</t>
  </si>
  <si>
    <t>A5.1: ¿Cuál es la situación actual de la disponibilidad y uso de tecnologías educativas? — “los profesores consideran que la utilización de las herramientas digitales favorece el proceso de enseñanza, WhatsApp es la herramienta de comunicación principal; Moodle y Classroom se utilizan para el seguimiento docente; Google Meet presentó mayor demanda para videoconferencias y Classroomscreen y Quizizz resultaron las herramientas más colaborativas con los estudiantes.” (Resumen, p. 100–101) · A5.10: ¿Cuáles son las plataformas educativas más utilizadas en Panamá, cuáles son las percepciones de sus gestores y usuarios, y cuáles han sido sus resultados? — “Google Meet fue la de mayor demanda con un 74.4% (90)… Zoom 17.4%… Teams 7.4%.” (Resultados, p. 109–110)</t>
  </si>
  <si>
    <t>A2.1: ¿Cuáles son las prácticas más comunes en las aulas y sus resultados? — “el 78.5%… manifiesta que siempre se utilizan estas herramientas para mantener la comunicación docente–estudiante.” (Resultados, p. 107) · C1.7: ¿Cuáles son las necesidades de formación docente según la percepción de actores involucrados…? — “el confinamiento… se necesitó el perfeccionamiento digital… 30.6% casi siempre recibió la capacitación, 29.8% siempre…” (Resultados, p. 110)</t>
  </si>
  <si>
    <t>Estudio aplicado en Panamá (CRUBO, n=121 docentes). Resultados y Resumen describen con detalle el uso real de herramientas/plataformas (WhatsApp, Classroom, Moodle, Meet) y sus porcentajes (A5.1, A5.10). Además, se reporta la frecuencia de uso en la práctica (78.5%) y la capacitación requerida/recibida durante la pandemia (A2.1, C1.7). Evidencia en “Resumen” y “Resultados”.</t>
  </si>
  <si>
    <t>INFLUENCIA DE LAS GIRAS DE CAMPO EN LOS PROCESOS DE ENSEÑANZA Y APRENDIZAJE DE LA CARRERA DE ZOOTECNIA DE LA FACULTAD DE CIENCIAS AGROPECUARIAS EN EL CENTRO REGIONAL UNIVERSITARIO DE VERAGUAS</t>
  </si>
  <si>
    <t>Javier Urriola, Franklin Cerrud Álvarez, Eva Rodríguez de Brea, Odalila de León</t>
  </si>
  <si>
    <t>Universidad de Panamá / Escuela de Agronegocios, Facultad de Ciencias Agropecuarias; Universidad de Panamá / Biblioteca del Centro Regional Universitario de Veraguas; Universidad de Panamá / Escuela de Educación, Facultad de Ciencias de la Educación; Universidad de Panamá / Escuela de Ciencias de la Familia y Desarrollo Comunitario, Facultad de Ciencias Agropecuarias</t>
  </si>
  <si>
    <t>Revista Colegiada de Ciencia, 4(1), octubre 2022–marzo 2023, 86–95.</t>
  </si>
  <si>
    <t>A2.2: ¿Cuál ha sido el proceso y resultado de la aplicación de innovaciones pedagógicas? — “Se concluye que las giras de campo… permiten la integración de conocimientos teórico-prácticos… y se fortalece la formación integral…” (Conclusiones). A2.12: ¿Cómo son las clases en las escuelas panameñas y qué tipo de habilidades promueven? — “las giras de campo permiten desarrollar competencias genéricas como la curiosidad… habilidades para relacionarse y comunicarse…” (Discusión).</t>
  </si>
  <si>
    <t>D1.1: ¿Cuál es la situación actual de los procesos de gestión y finanzas…? — “Generalmente en su planificación se enfrentan a limitantes como la ausencia de presupuesto, de medio de transporte…” (Introducción). D1.1: — “procedimientos administrativos… se convierten en limitantes en la frecuencia en que se realizan las giras académicas” (Discusión).</t>
  </si>
  <si>
    <t>Estudio aplicado en Panamá (CRU Veraguas) con encuesta a estudiantes de Zootecnia y análisis χ². “Resultados/Discusión” muestran aportes de las giras al desarrollo de competencias y a la integración teoría–práctica (A2.2, A2.12). “Introducción/Discusión” reportan restricciones presupuestarias y trámites que afectan su ejecución, evidenciando aspectos de gestión institucional (D1.1).</t>
  </si>
  <si>
    <t>El uso de la tecnología en la educación superior en el Centro Regional Universitario de Los Santos</t>
  </si>
  <si>
    <t>Delia Consuegra, Antonio Sucre, Esteban Bustamante</t>
  </si>
  <si>
    <t>Universidad de Panamá / Centro Regional Universitario de Los Santos, Universidad de Panamá, Universidad de Panamá</t>
  </si>
  <si>
    <t>Cuadernos Nacionales, 33, 2023, 68–82. DOI: 10.48204/j.cnacionales.n33.a4162</t>
  </si>
  <si>
    <t>A5.1: ¿Cuál es la situación actual de la disponibilidad y uso de tecnologías educativas? — “nuestros docentes afirman que las TIC son necesarias en el proceso educativo.” (“Metodología/Resultados”, p. 71) · A5.10: ¿Cuáles son las plataformas educativas más utilizadas en Panamá, cuáles son las percepciones de sus gestores y usuarios, y cuáles han sido sus resultados? — “servicio gratuito de redes… Wifi-Estudiantes-UP, Wifi-Profesores-UP, Wifi-Administrativos-UP.” (“Resultados”, p. 74) ; “agendar y realizar reuniones online a través de Microsoft Team.” (“Resultados”, p. 79)</t>
  </si>
  <si>
    <t>C1.7: ¿Cuáles son las necesidades de formación docente según la percepción de actores involucrados…? — “subutilización de herramientas y aplicaciones TIC, relacionada directamente con la falta de formación específica.” (“Resultados”, p. 79) · A2.1: ¿Cuáles son las prácticas más comunes en las aulas y sus resultados? — “los recursos de apoyo didáctico influyen directamente en el desarrollo de las clases que imparten los docentes.” (“Resumen/Resultados”, p. 69)</t>
  </si>
  <si>
    <t>Estudio aplicado en Panamá (CRU Los Santos) con encuestas a docentes, estudiantes y administrativos (2019). Los Resultados describen disponibilidad/uso de TIC (redes, Microsoft Teams) y la percepción de necesidad (TIC necesarias). Asimismo, reportan brechas de formación que explican la subutilización, y que los apoyos didácticos impactan el desarrollo de clases. Evidencia en “Metodología/Resultados y discusión”.</t>
  </si>
  <si>
    <t>Importancia de las giras académicas como estrategia en los cursos del área de mercadotecnia que se imparten en la Licenciatura en Mercadeo de la Extensión Universitaria de Aguadulce</t>
  </si>
  <si>
    <t>Universidad de Panamá / Centro Regional Universitario de Coclé / Facultad de Administración de Empresas y Contabilidad; Universidad de Panamá / Centro Regional Universitario de Coclé / Facultad de Administración de Empresas y Contabilidad</t>
  </si>
  <si>
    <t>Revista Saberes APUDEP, 6(2), julio–diciembre 2023, 180–197. DOI: 10.48204/j.saberes.v6n2.a4089</t>
  </si>
  <si>
    <t>A2.12: ¿Cómo son las clases en las escuelas panameñas y qué tipo de habilidades promueven? — “Con relación a la encuesta… 51.0% respondió que sí [ha realizado gira académica]… 49.0%… no.” (Resultados). “Al realizar la gira académica le fue entregada alguna guía didáctica… 100.0% indicaron que no recibieron…” (Resultados).</t>
  </si>
  <si>
    <t>D1.1: ¿Cuál es la situación actual de los procesos de gestión y finanzas (…) en los diferentes niveles y secciones del sistema educativo (…) ? — “es apremiante elaborar una guía didáctica… [con] objetivos, metodología, recursos, cronograma y… evaluación.” (Conclusiones). “Los estudiantes… consideran de importancia la presentación y el desarrollo de guías didácticas…” (Discusión).</t>
  </si>
  <si>
    <t>Estudio aplicado en Panamá (CRU Coclé) con encuesta a 100 estudiantes. En Resultados se describe la práctica real: cerca de la mitad ha realizado giras y ninguno recibió guía, caracterizando el proceso de enseñanza (A2.12). Discusión/Conclusiones evidencian una brecha de gestión (ausencia de guías) y proponen su estructura operativa, aportando diagnóstico/propuesta sobre procesos de gestión (D1.1).</t>
  </si>
  <si>
    <t>La práctica supervisada en la formación de los estudiantes de Mercadeo del Centro Regional Universitario de Coclé y la Extensión Universitaria de Aguadulce, 2019</t>
  </si>
  <si>
    <t>Universidad de Panamá, Centro Regional Universitario de Coclé, Facultad de Administración de Empresas y Contabilidad, Panamá, Universidad de Panamá, Centro Regional Universitario de Coclé, Facultad de Administración de Empresas y Contabilidad, Panamá</t>
  </si>
  <si>
    <t>Revista Saberes APUDEP, 5(1), 2022, 226–242</t>
  </si>
  <si>
    <t>Estudio aplicado en Panamá (CRU Coclé y Ext. Aguadulce) con 50 estudiantes de Mercadeo (2019), que describe la experiencia y percepción sobre la práctica supervisada; reporta metodología, resultados y conclusiones (p. 226–234, 240–241). No aporta evidencia alineable con preguntas ANIE priorizadas (p. ej., procesos escolares en educación básica/media, evaluación de aprendizajes, formación docente o gestión educativa); por ello se dejan vacías las columnas de mapeo.</t>
  </si>
  <si>
    <t>Análisis de las técnicas de estudio en estudiantes universitarios de enfermería de nuevo ingreso</t>
  </si>
  <si>
    <t>Urimia Rosa Jaén Hernández, Cristina Álvarez-García</t>
  </si>
  <si>
    <t>Universidad de Panamá, Centro Regional Universitario de Azuero, Facultad de Enfermería, Panamá; Universidad de Jaén, Facultad de Ciencias de la Salud, Departamento de Enfermería, Jaén, España</t>
  </si>
  <si>
    <t>Visión Antataura, 6(1), 2022, 8–27</t>
  </si>
  <si>
    <t>A2.2: ¿Cuál ha sido el proceso y resultado de la aplicación de innovaciones pedagógicas? — “El estudio siguió un enfoque mixto, cualitativo-cuantitativo, utilizando la investigación-acción participativa.” (Metodología, p. 11).A2.12: ¿Cómo son las clases en las escuelas panameñas y qué tipo de habilidades promueven? — “Se diseñó un seminario taller ‘Técnicas de estudio para lograr un aprendizaje significativo’, dirigido a estudiantes de la Licenciatura en Enfermería.” (Metodología, p. 13).</t>
  </si>
  <si>
    <t>C1.7: ¿Cuáles son las necesidades de formación docente según la percepción de actores involucrados y según resultados de evaluaciones de resultados? — “Las recomendaciones sugeridas por los docentes… fueron enseñar a los estudiantes desde que ingresan a la carrera a analizar y sintetizar los contenidos.” (Resultados, p. 16).A3.4: ¿Qué nos indican los resultados de la evaluación estandarizada y los factores asociados sobre prioridades e impacto? — “Se comprobó que existe correlación positiva entre hábitos, técnicas de estudio y rendimiento académico.” (Resultados, p. 19).A2.4: ¿Cuáles son las prácticas actuales de diferenciación de los procesos de enseñanza-aprendizaje según las necesidades de cada estudiante? — “Se elaboró una guía didáctica de las técnicas de estudio que generan mayor utilidad durante su proceso de aprendizaje.” (Resultados, p. 16).</t>
  </si>
  <si>
    <t>Estudio aplicado en Panamá (CRU Azuero). Aborda prácticas pedagógicas y programas de mejora de aprendizaje (A2.2, A2.12), con evidencia cuantitativa sobre hábitos y rendimiento (A3.4). Se destaca la formación docente y adaptación pedagógica a las necesidades del alumnado (C1.7, A2.4). Secciones: Metodología, Resultados, Discusión.</t>
  </si>
  <si>
    <t>Fortalezas y debilidades de las conductas adaptativas de niños y adolescentes con discapacidad intelectual en Colón, Panamá</t>
  </si>
  <si>
    <t>Simón Barrera Ávila</t>
  </si>
  <si>
    <t>Universidad de Panamá / Facultad de Psicología / Centro Regional Universitario de Colón, Panamá</t>
  </si>
  <si>
    <t>Societas. Revista de Ciencias Sociales y Humanísticas, 25(2), julio–diciembre 2023, 125–141. DOI: 10.48204/societas.v25n2.4113</t>
  </si>
  <si>
    <t>Estudio aplicado en Panamá (Colón) con 51 estudiantes del IPHE; diseño exploratorio con medición en un solo grupo; se aplicó ABAS-II a madres/cuidadores para valorar áreas adaptativas (Material y método). Los “Resultados y discusión” reportan perfiles de debilidades/fortalezas por área (p. ej., comunicación 76.47% debilidad; vida en el hogar con mayor fortaleza), pero no analizan prácticas de aula, formación docente ni gestión educativa, por lo que no se mapean preguntas ANIE.</t>
  </si>
  <si>
    <t>Gamificación como estrategia didáctica en entornos virtuales de aprendizaje: estudiantes de 11º en Colegio José Antonio Remón Cantera</t>
  </si>
  <si>
    <t>Revista Saberes APUDEP, 5(2), 2022, 26–42</t>
  </si>
  <si>
    <t>A5.1: ¿Cuál es la situación actual de la disponibilidad y uso de tecnologías educativas? — “De acuerdo a la Fig 1… el acceso a la tecnología… es del 81%…” (Resultados y discusión, p. 36). A5.6: ¿Cuáles son las limitaciones o barreras que perciben y tienen quienes ejercen la docencia para usar las tecnologías en las escuelas? — “se concluye entonces que… el 77% de los encuestados requieren ser capacitados…” (Resultados y discusión, p. 37).</t>
  </si>
  <si>
    <t>C1.7: ¿Cuáles son las necesidades de formación docente según la percepción de actores involucrados y según resultados de evaluaciones de resultados? — “Los docentes requieren capacitación…” (Resultados y discusión, p. 37). A5.5: ¿Cuál es la relación entre la disponibilidad de TICs, su uso, y las competencias de quienes ejercen la docencia y del estudiantado en las escuelas? — “De las 47 personas encuestadas 21… básico, 15… medio, 7… avanzado y 4… expertos.” (Resultados y discusión, p. 37). A2.2: ¿Cuál ha sido el proceso y resultado de la aplicación de innovaciones pedagógicas? — “se deben adecuar los programas de estudios… para… trabajar con un plan piloto.” (Conclusiones, p. 38).</t>
  </si>
  <si>
    <t>Estudio aplicado en Panamá (Colegio J.A. Remón Cantera) que mide acceso y habilidades TIC de estudiantes, con implicaciones para docencia. “Resultados y discusión” entrega datos de disponibilidad (A5.1) y brechas/ capacitación requerida (A5.6, C1.7); además, la distribución de habilidades sustenta la relación uso–competencias (A5.5). “Conclusiones” sugiere pilotaje de gamificación como innovación (A2.2).</t>
  </si>
  <si>
    <t>Relación de factores sociodemográficos con el estado nutricional de estudiantes de Enfermería. Universidad de Panamá, Veraguas, 2023</t>
  </si>
  <si>
    <t>Nellys Muñoz Núñez, Reyna Preciado, Jenifer Long</t>
  </si>
  <si>
    <t>Universidad de Panamá / Facultad de Enfermería, Departamento de Enfermería en Salud Pública; Universidad de Panamá / Facultad de Enfermería, Departamento de Salud de Adultos; Universidad de Panamá / Facultad de Enfermería, Departamento de Enfermería en Salud Pública</t>
  </si>
  <si>
    <t>Visión Antataura, Vol. 8(1), junio–noviembre 2024, pp. 50–63. DOI: https://doi.org/10.48204/j.vian.v8n1.a5226</t>
  </si>
  <si>
    <t>A1.2: ¿Cuáles son los principales factores que influyen en la salud y bienestar de los estudiantes panameños? — “El estudio determinó la relación de factores sociodemográficos con el estado nutricional de estudiantes de Enfermería de la Universidad de Panamá, Centro Regional Universitario de Veraguas.” (Resumen, p. 50) · A1.4: ¿Qué indicadores de salud física y nutricional son prioritarios para los distintos niveles educativos? — “El 44.9% presentó sobrecarga ponderal… el 25.6% (87) presentó riesgo cardiovascular alto o muy alto.” (Resultados, p. 56)</t>
  </si>
  <si>
    <t>A1.6: ¿Qué políticas o estrategias institucionales pueden promover estilos de vida saludables en estudiantes universitarios? — “Se hace indispensable la implementación de estrategias que mejoren los estilos de vida de los estudiantes universitarios mediante programas que favorezcan su actividad física y una balanceada nutrición.” (Conclusiones, p. 61) · A3.1: ¿Cómo se promueven ambientes de aprendizaje que favorezcan la salud y el bienestar integral del estudiante? — “La vida universitaria ejerce grandes cambios en los estilos de vida de los estudiantes, quienes… tienden a desmejorar sus hábitos alimenticios.” (Conclusiones, p. 61)</t>
  </si>
  <si>
    <t>Estudio aplicado en Panamá (Centro Regional Universitario de Veraguas) que analiza la correlación entre factores sociodemográficos y estado nutricional (IMC, ICC) en estudiantes de Enfermería. Identifica predisposición al sobrepeso y riesgo cardiovascular, y recomienda estrategias institucionales de salud y actividad física. Vincula directamente A1.2 y A1.4, e indirectamente A1.6 y A3.1. Evidencia en “Resumen”, “Resultados” y “Conclusiones”.</t>
  </si>
  <si>
    <t>Mecanismos de autentificación para el acceso del recurso humano-docente a las infraestructuras tecnológicas y redes de computadoras en el C.R.U. de Veraguas</t>
  </si>
  <si>
    <t>Oscar E. Rodríguez C., Raúl E. Dutari D., David A. Rodríguez F., Libertad Fernández G., Juan G. Quintero P., Humberto J. Chang M.</t>
  </si>
  <si>
    <t>Universidad de Panamá / Facultad de Informática, Electrónica y Comunicación; Universidad Tecnológica de Panamá; Universidad de Panamá / Facultad de Administración de Empresas y Contabilidad; Universidad de Panamá / Facultad de Derecho y Ciencias Políticas</t>
  </si>
  <si>
    <t>Visión Antataura, Vol. 8(1), junio–noviembre 2024, pp. 84–103. DOI: https://doi.org/10.48204/j.vian.v8n1.a5229</t>
  </si>
  <si>
    <t>A5.1: ¿Cuál es la situación actual de la disponibilidad y uso de tecnologías educativas? — “El 79.08% (295) respondió dicho instrumento… el 93.22% considera muy importante la capacitación técnica del recurso humano-docente en materia de seguridad para el diseño de contraseñas.” (Resumen, p. 84) · A5.10: ¿Cuáles son las plataformas educativas más utilizadas en Panamá, cuáles son las percepciones de sus gestores y usuarios, y cuáles han sido sus resultados? — “Los servicios institucionales de mayor uso son el correo electrónico institucional (33.55%) y las plataformas educativas (29.83%).” (Resultados, p. 93–94)</t>
  </si>
  <si>
    <t>C1.7: ¿Cuáles son las necesidades de formación docente según la percepción de actores involucrados…? — “El 97% de los docentes manifestó estar de acuerdo o totalmente de acuerdo con realizar jornadas de perfeccionamiento en materia de seguridad y protección de la información.” (Resultados, p. 98) · D1.1: ¿Cuál es la situación actual de los procesos de gestión y finanzas en los diferentes niveles y secciones del sistema educativo (incluida la educación superior)? — “La Universidad de Panamá… se encaminó hacia la utilización masiva y abierta de sus infraestructuras tecnológicas… aplicaciones web, plataformas educativas, redes de computadoras y sistemas académicos-administrativos.” (Introducción, p. 87)</t>
  </si>
  <si>
    <t>Estudio aplicado en Panamá (Centro Regional Universitario de Veraguas) con 373 docentes encuestados. Analiza uso y vulnerabilidades en el acceso a redes y servicios institucionales, identificando altas tasas de reutilización de contraseñas (64.74%) y fuerte demanda de capacitación. Responde a A5.1 y A5.10 directamente y C1.7 y D1.1 indirectamente, desde secciones “Resumen”, “Resultados” y “Conclusiones”.</t>
  </si>
  <si>
    <t>La gestión del currículum en el Centro Básico General Josefina Tapia bajo un eje transversal de desarrollo del talento estudiantil</t>
  </si>
  <si>
    <t>Universidad de Panamá, Facultad de Ciencias de la Educación; Universidad de Panamá, Facultad de Ingeniería; Universidad de Panamá, Centro Regional de Colón, Facultad de Derecho y Ciencias Políticas</t>
  </si>
  <si>
    <t>Societas. Revista de Ciencias Sociales y Humanísticas, 24(1), 2022, 236–252</t>
  </si>
  <si>
    <t>A2.12: ¿Cómo son las clases en las escuelas panameñas y qué tipo de habilidades promueven? — “Al 55% la población estudiantil del CEBG Josefina Tapia le gustaría aprender clases de baile, el 31% de la población está interesada en temas tecnológicos y el 12% en música.” (Resultados, p. 247–248).</t>
  </si>
  <si>
    <t>A2.14: ¿Cómo se trabaja el manejo socioemocional en las aulas panameñas? ¿Se trabaja como herramienta transversal? — “El 90% de la población cree que el programa ayudaría al centro educativo a mejorar el comportamiento de los estudiantes.” (Resultados, p. 250). A2.9: ¿Cuáles son los factores que motivan al estudiantado a ir a la escuela y querer aprender? — “El 54% de la población estudiantil del CEBG Josefina Tapia estaría dispuesto a participar del programa ‘Resalta tus talentos’…” (Resultados, p. 247).</t>
  </si>
  <si>
    <t>Estudio aplicado en Panamá (CEBG Josefina Tapia). Los resultados muestran intereses y talentos (baile, tecnología, música) que evidencian habilidades a promover (A2.12) y percepción de mejora conductual (A2.14). La alta disposición a participar sugiere factores motivacionales ligados a actividades artísticas/tecnológicas (A2.9). Secciones usadas: Resultados.</t>
  </si>
  <si>
    <t>Enseñanza remota de emergencia y currículum funcional natural en el Centro Ann Sullivan Panamá</t>
  </si>
  <si>
    <t>Zulay Atagua-Díaz, Emelideth Valenzuela-Reyna</t>
  </si>
  <si>
    <t>Universidad Nuestra Señora del Carmen (UNESCA), Panamá; Centro Ann Sullivan Panamá (CASPAN), Panamá</t>
  </si>
  <si>
    <t>Entrelíneas, 2(1), 2023, 71–87. https://doi.org/10.56368/Entrelineas216</t>
  </si>
  <si>
    <t>A2.4: ¿Cuáles son las prácticas actuales de diferenciación de los procesos de enseñanza-aprendizaje según las necesidades de cada estudiante? — “CASPAN implementó la Enseñanza Remota de Emergencia […] para mantener la continuidad de sus programas a distancia […] aplicando el Currículum Funcional Natural.” (Resumen, p. 71–72) • A2.12: ¿Cómo son las clases en las escuelas panameñas y qué tipo de habilidades promueven? — “Los estudiantes ganaron habilidades a través de las actividades propias del ambiente hogareño.” (Conclusiones, p. 85)</t>
  </si>
  <si>
    <t>A2.14: ¿Cómo se trabaja el manejo socioemocional en las aulas panameñas? ¿Se trabaja como herramienta transversal? — “Los especialistas de CASPAN […] atendieron a sus estudiantes […] manejando las emociones de angustia y ansiedad generadas por el confinamiento y modificaciones de las rutinas.” (Introducción, p. 73) • B2.1: ¿Cómo se implementan estrategias de inclusión para estudiantes con discapacidad en contextos de educación a distancia? — “CASPAN […] creó una estrategia de enseñanza individualizada utilizando la Enseñanza Remota de Emergencia.” (Introducción, p. 73)</t>
  </si>
  <si>
    <t>Estudio aplicado en Panamá (CASPAN) durante la pandemia. Se demuestra la aplicación de un modelo adaptado (Currículum Funcional Natural) mediante Enseñanza Remota de Emergencia, con instrumentos de medición longitudinal. Evidencia empírica (Resultados) vincula el desarrollo de habilidades funcionales y la atención socioemocional. Responde directamente A2.4 y A2.12; indirectamente A2.14 y B2.1. Secciones: “Métodos”, “Resultados”, “Conclusión”.</t>
  </si>
  <si>
    <t>Nivel del uso y manejo de los programas de ofimática en los procesos de enseñanza-aprendizaje en el Centro Educativo Básico General Angelina Maylín de Tirone</t>
  </si>
  <si>
    <t>Alma Bósquez</t>
  </si>
  <si>
    <t>Universidad de Panamá, Centro Regional Universitario de Panamá Oeste, Facultad de Informática, Electrónica y Comunicación, Panamá</t>
  </si>
  <si>
    <t>Synergía, 1(1), 2022, 62–82</t>
  </si>
  <si>
    <t>A5.1: ¿Cuál es la situación actual de la disponibilidad y uso de tecnologías educativas? — “El 55% de los docentes encuestados utiliza las computadoras prioritariamente con fines educativos, el 26% en labores administrativas y el 16% para entretenimiento.” (Resultados, p. 18).A5.6: ¿Cuáles son las limitaciones o barreras que perciben y tienen quienes ejercen la docencia para usar las tecnologías en las escuelas? — “A pesar de que hoy día los docentes parecieran estar a la par de las tecnologías, existe una gran cantidad que todavía no la utiliza para mejorar su enseñanza.” (Introducción, p. 5).</t>
  </si>
  <si>
    <t>C1.7: ¿Cuáles son las necesidades de formación docente según la percepción de actores involucrados y según resultados de evaluaciones de resultados? — “Se hace necesario implementar un plan de capacitación y adiestramiento para el docente ante los cambios modernos.” (Resumen, p. 4).A5.5: ¿Cuál es la relación entre la disponibilidad de TICs, su uso, y las competencias…? — “El 60% indicó que utiliza los paquetes informáticos de manera funcional y de experto; un 32% lo utiliza de forma principiante.” (Resultados, p. 20).D2.5: ¿Cuáles han sido los resultados de los programas de capacitación a quienes ejercen la Dirección ejecutados por MEDUCA? — “Los seminarios Entre Pares dictados por MEDUCA fueron considerados aceptables por el 57% de los docentes.” (Resultados, p. 19).</t>
  </si>
  <si>
    <t>Estudio aplicado en Panamá (C.E.B.G. Angelina Maylín de Tirone). Evalúa uso docente de programas ofimáticos y participación en capacitaciones TIC. Se asocian directamente A5.1 y A5.6 por la descripción del uso y brechas tecnológicas; indirectamente C1.7, A5.5 y D2.5 por evidencia de necesidades de formación y efectividad de programas de capacitación. Secciones: Introducción, Resultados, Conclusiones.</t>
  </si>
  <si>
    <t>Competencias del desempeño laboral del bachiller en turismo del Centro Educativo Santa Rita de Coclé. Panamá</t>
  </si>
  <si>
    <t>Ernesto Vásquez, Ramiro Campos</t>
  </si>
  <si>
    <t>Universidad Interamericana de Educación a Distancia de Panamá, Panamá</t>
  </si>
  <si>
    <t>Revista Saberes APUDEP, 5(2), 2022, 8–25</t>
  </si>
  <si>
    <t>A2.12: ¿Cómo son las clases en las escuelas panameñas y qué tipo de habilidades promueven? — “Se concluye: casi nunca el estudiante desarrolla con facilidad el proceso de interacción… [y] demuestra la capacidad para desarrollar un pensamiento lógico… [y] capacidad en obtener información transformándola en conocimiento… haciendo uso de los recursos tecnológicos…” (Conclusión).</t>
  </si>
  <si>
    <t>Estudio aplicado en Panamá (C.E. Santa Rita, Coclé) con cuestionario a RR.HH. de hoteles y docentes. Los “Resultados” y la “Conclusión” describen déficits en competencias comunicativas, lógico-matemáticas, digitales, sociales y de hospitalidad; esa evidencia permite inferir, de forma indirecta, qué habilidades se están (o no) promoviendo en la formación escolar (A2.12). Secciones usadas: Resultados, Conclusión.</t>
  </si>
  <si>
    <t>El marketing educativo como estrategia para captar estudiantes para la Licenciatura en Administración de Mercadeo, Promoción y Ventas en la Extensión Universitaria de Aguadulce</t>
  </si>
  <si>
    <t>Universidad de Panamá, Centro Regional Universitario de Coclé, Facultad de Administración de Empresas y Contabilidad, Panamá</t>
  </si>
  <si>
    <t>Revista Saberes APUDEP, 5(2), 2022, 43–60</t>
  </si>
  <si>
    <t>D1.1: ¿Cuál es la situación actual de los procesos de gestión y finanzas (cuáles son, normas, factores de riesgo, dificultades, fidelidad de la aplicación de las normas, recursos, percepción de los actores interesados, resultados, impacto, etc.) en los diferentes niveles y secciones del sistema educativo (educación inicial, educación básica general y media, educación superior, a nivel regional y central, etc.)? — “El 60.0% de los encuestados manifestaron que sí conocían la Licenciatura… el 40.0% restante no la conocían.” (Resultados, p. 55). “El 41.0% indica que fue a través de la publicidad tradicional… el 35.0%… redes sociales.” (Resultados, p. 55–56). “Este estudio ha demostrado la eficiencia y el correcto manejo del marketing educativo para la captación de estudiantes…” (Conclusiones, p. 58).</t>
  </si>
  <si>
    <t>Estudio aplicado en Panamá (Aguadulce) con encuesta a 120 estudiantes. Los “Resultados” caracterizan el conocimiento de la oferta y los canales de captación (insumo de gestión), y las “Conclusiones” afirman la eficacia del marketing educativo. Esto informa la gestión y diagnóstico institucional en educación superior (D1.1). Secciones usadas: Resultados, Conclusiones.</t>
  </si>
  <si>
    <t>Incidencia de las estrategias didácticas en el aprendizaje de ecuaciones de primer grado con una incógnita</t>
  </si>
  <si>
    <t>Tilcia Anabel Arrocha Gómez, Elvis Adilio Hernández Bernal</t>
  </si>
  <si>
    <t>Universidad de Panamá / Facultad de Ciencias Naturales, Exactas y Tecnología, Universidad de Panamá / Facultad de Ciencias de la Educación</t>
  </si>
  <si>
    <t>Societas. Revista de Ciencias Sociales y Humanísticas, 25(1), 2023, 157–179.</t>
  </si>
  <si>
    <t>A2.12: ¿Cómo son las clases en las escuelas panameñas y qué tipo de habilidades promueven? — “el 100% de los profesores prefieren el método de resolución de problemas y el 60% emplea el método de la discusión…” (Resultados, Gráfico 7). “el 100% de los profesores utilizan la técnica de resolución de ejercicios y el 70% la técnica de taller…” (Resultados, Gráfico 8). A5.1: ¿Cuál es la situación actual de la disponibilidad y uso de tecnologías educativas? — “el 70%… utilizar la guía didáctica y el libro de texto, el 50% emplea GEOGEBRA y la plataforma TEAMS…” (Resultados, Gráfico 9).</t>
  </si>
  <si>
    <t>Estudio aplicado en la Universidad de Panamá con encuestas a estudiantes (n=39) y docentes (n=16). “Resultados” caracterizan prácticas de aula (resolución de problemas, discusión, resolución de ejercicios, talleres) y uso de recursos/TIC (Teams, GeoGebra) mapeando A2.12 y A5.1. También reporta dificultades recurrentes en los estudiantes (despeje de incógnita, reglas de signos), reforzando la descripción de prácticas y necesidades del aprendizaje (Resultados).</t>
  </si>
  <si>
    <t>Evaluación del procedimiento de registro de las investigaciones en la Vicerrectoría de Investigación y Postgrado de la Universidad de Panamá</t>
  </si>
  <si>
    <t>Saulo Aizprúa A., Andrés Alexis Morales, Cindy Esquivel, Juan A. Delgado</t>
  </si>
  <si>
    <t>Revista Saberes APUDEP, 5(1), 2022, 368–385</t>
  </si>
  <si>
    <t>D1.1: ¿Cuál es la situación actual de los procesos de gestión y finanzas (cuáles son, normas, factores de riesgo, dificultades, fidelidad de la aplicación de las normas, recursos, percepción de los actores interesados, resultados, impacto, etc.) en los diferentes niveles y secciones del sistema educativo (educación inicial, educación básica general y media, educación superior, a nivel regional y central, etc.)? — “Para registrar una investigación se debe realizar de forma presencial y en hoja de papel, además el documento de investigación es entregado impreso.” (Resumen, p. 369–370). D1.2: ¿Cuáles son los modelos de gestión de la educación superior relevantes a nuestro contexto que puedan informar la mejora continua de nuestro sistema? — “Se diseñó y entregó el modelo de procesos que logra agilizar el trámite en su totalidad.” (Resultados, p. 375–376).</t>
  </si>
  <si>
    <t>Estudio aplicado en la U. de Panamá que diagnostica el trámite manual de registro de investigaciones y propone SIRIVIP como solución digital. “Resumen/Resultados” describen el proceso actual y carencias (D1.1) y la entrega de un modelo/proceso informatizado (D1.2). Incluye además referencias a estándares de calidad (ISO 9001) en el contexto institucional. Secciones: Resumen, Metodología, Resultados, Conclusión.</t>
  </si>
  <si>
    <t>Utilización de la lengua (dulegaya-guna) en el proceso de enseñanza de la lectura y escritura</t>
  </si>
  <si>
    <t>Universidad de Panamá, Facultad de Ciencias de la Educación, Departamento de Didáctica y Tecnología Educativa</t>
  </si>
  <si>
    <t>Societas. Revista de Ciencias Sociales y Humanísticas, 24(2), 2022, 233–243</t>
  </si>
  <si>
    <t>B4.3: ¿Cómo ha sido la implementación del currículo EBI en nuestro país? ¿Cuál es la situación actual de la educación EBI y su garantía? ¿Cuáles son las percepciones de actores relevantes? ¿Cómo se compara la EBI en Panamá con buenas prácticas internacionales? — “Finalmente, […] la diversidad lingüística y la educación bilingüe intercultural siguen siendo un tema prioritario que requiere atención.” (Resultados y Discusión).B4.1: ¿Qué aspectos de los conocimientos, perspectivas y prácticas de las culturas originarias panameñas son particularmente relevantes para la educación y la crianza? — “Mediante nuestra investigación, pretendemos fortalecer la identidad social y cultural de nuestros educandos […] utilizando su lengua materna.” (Resultados y Discusión).C1.7: ¿Cuáles son las necesidades de formación docente según la percepción de actores involucrados y según resultados de evaluaciones de resultados? — “La tendencia de los proyectos en esta área se orienta a la capacitación docente en metodología innovadora y producción de material educativo.” (Resultados y Discusión).</t>
  </si>
  <si>
    <t>Estudio aplicado en Guna Yala que analiza la lectoescritura en lengua materna y la EBI. La evidencia en “Resultados y Discusión” señala prioridad de la EBI (B4.3), propósito de fortalecimiento cultural mediante la lengua (B4.1) y énfasis en capacitación docente (C1.7). No se identifica mapeo directo con otras preguntas ANIE basado en datos o intervenciones específicas reportadas.</t>
  </si>
  <si>
    <t>Metodologías de enseñanza para niños con autismo en la era digital: explorando el aprendizaje basado en proyectos y la realidad aumentada</t>
  </si>
  <si>
    <t>Dimas H. Concepción Patiño, Lilia Muñoz</t>
  </si>
  <si>
    <t>Universidad Tecnológica de Panamá, Grupo de Investigación en Tecnologías Computacionales Emergentes (GITCE), Chiriquí, Panamá</t>
  </si>
  <si>
    <t>Revista Plus Economía, Vol. 12, N.º 2, julio–diciembre 2024, pp. 12–22. DOI: https://doi.org/10.59722/pluseconomia.v12i2.802</t>
  </si>
  <si>
    <t>A2.4: ¿Cuáles son las prácticas actuales de diferenciación de los procesos de enseñanza-aprendizaje según las necesidades de cada estudiante? — “El proyecto AutismAR Discovery utiliza RA para apoyar el aprendizaje de niños con TEA en ciencias naturales, bajo la metodología ABP.” (Resumen, p. 12) · A3.1: ¿Cómo se promueven ambientes de aprendizaje que favorezcan la creatividad, la colaboración y el pensamiento crítico? — “Durante la implementación de la herramienta, los niños demostraron un mayor nivel de compromiso y participación, mostrando interés y entusiasmo por el aprendizaje.” (Resultados, p. 18)</t>
  </si>
  <si>
    <t>B2.2: ¿Qué prácticas promueven la inclusión educativa de estudiantes con discapacidad o necesidades específicas? — “Estas herramientas digitales no solo abordan las barreras de comunicación y socialización que enfrentan las personas diagnosticadas con TEA, sino que también ofrecen oportunidades para un desarrollo educativo más inclusivo y efectivo.” (Introducción, p. 15) · A5.3: ¿Qué factores limitan o potencian la adopción de tecnologías digitales en la enseñanza y el aprendizaje? — “La RA ofrece experiencias inmersivas y personalizadas, facilitando la comprensión visual y la motivación en el aprendizaje.” (Conclusión, p. 19) · C1.7: ¿Cuáles son las necesidades de formación docente según la evidencia empírica? — “Se capacitó a los profesores, padres y observadores sobre el uso de la herramienta de RA y sus posibles influencias en el aprendizaje.” (Metodología, p. 17)</t>
  </si>
  <si>
    <t>Estudio aplicado con metodología Aprendizaje Basado en Proyectos (ABP) y uso de Realidad Aumentada (RA), implementado con 20 niños diagnosticados con Trastorno del Espectro Autista (TEA) en Panamá. Evalúa la efectividad del proyecto AutismAR Discovery en la enseñanza de ciencias naturales. Evidencia avances en motivación, comprensión visual e interacción social. Promueve la inclusión educativa mediante tecnología inmersiva y colaboración docente. Responde directamente a A2.4 y A3.1, e indirectamente a B2.2, A5.3 y C1.7. Evidencia en “Resumen”, “Metodología”, “Resultados” y “Conclusión”.</t>
  </si>
  <si>
    <t>Mural interactivo: estrategia pedagógica para promover el reciclaje en estudiantes de la región de Panamá Norte</t>
  </si>
  <si>
    <t>Milena Zambrano, María L. Singh Gustavino, Jorge Serrano, Marta Álvarez, Miguel Castelló Sosa</t>
  </si>
  <si>
    <t>Universidad Tecnológica de Panamá (UTP), Universidad de Extremadura (España), Centro de Investigación e Innovación Eléctrica, Mecánica y de la Industria, Centro de Producción e Investigaciones Agroindustriales, Centro de Investigaciones Hidráulicas e Hidrotécnicas, Facultad de Enfermería y Terapia Ocupacional</t>
  </si>
  <si>
    <t>Revista PRISMA Tecnológico, Vol. 15, N.º 1, 2024, pp. 33–39. DOI: https://doi.org/10.33412/pri.v15.1.3799</t>
  </si>
  <si>
    <t>B5.1: ¿Qué estrategias pueden fortalecer la educación ambiental y el desarrollo sostenible en los distintos niveles educativos? — “Este estudio presenta, desde un enfoque metodológico mixto, el uso de murales interactivos, como herramienta pedagógica para promover, en estudiantes de la región de Panamá Norte, la utilización de esta técnica [de reciclaje].” (Resumen, p. 33) · B5.3: ¿Qué innovaciones tecnológicas promueven prácticas sostenibles en la educación y la gestión institucional? — “Se incorporaron elementos electrónicos como la placa Node MCU con el ESP-8266 en el diseño de un circuito que permitiera interactuar y familiarizarse con los tipos de residuos y los colores que los identifican.” (Resumen, p. 33)</t>
  </si>
  <si>
    <t>E2.4: ¿Qué buenas prácticas de vinculación universidad-sociedad contribuyen al desarrollo sostenible y a la educación ambiental? — “Se eligieron siete instituciones educativas de la región de Panamá Norte… con apoyo del Ministerio de Educación Regional para trabajar en los colegios participantes.” (Metodología, p. 34) · B2.4: ¿Qué estrategias pueden promover la salud física, mental y emocional en los entornos escolares? — “La observación, experimentación y difusión de resultados a través de la construcción y presentación de murales ayudaron a fortalecer habilidades educativas y despertar el interés.” (Resultados, p. 37) · C1.7: ¿Cuáles son las necesidades de formación docente según la evidencia empírica? — “Se recomienda realizar capacitaciones a los estudiantes y docentes sobre la programación básica para que puedan armar y programar la tarjeta que se utilizó para darle interactividad al mural.” (Recomendaciones, p. 38)</t>
  </si>
  <si>
    <t>Estudio aplicado con enfoque mixto desarrollado en siete centros educativos de Panamá Norte (Panamá). Evalúa la eficacia de los murales interactivos como estrategia pedagógica para promover el reciclaje y la educación ambiental, integrando herramientas tecnológicas (NodeMCU ESP-8266). Evidencia la participación activa de docentes y estudiantes en el desarrollo de competencias ambientales, digitales y sociales. Responde directamente a B5.1 y B5.3, e indirectamente a E2.4, B2.4 y C1.7. Evidencia en “Resumen”, “Metodología”, “Resultados” y “Conclusiones”.</t>
  </si>
  <si>
    <t>Plan de mejoramiento institucional ajustado, como instrumento para el aseguramiento de la calidad en las universidades panameñas</t>
  </si>
  <si>
    <t>Rebeca Bieberach Melgar, María del Carmen T. de Benavides, Audrey Tapia</t>
  </si>
  <si>
    <t>Consejo Nacional de Evaluación y Acreditación Universitaria de Panamá (CONEAUPA), Panamá, Consejo Nacional de Evaluación y Acreditación Universitaria de Panamá (CONEAUPA), Panamá, Consejo Nacional de Evaluación y Acreditación Universitaria de Panamá (CONEAUPA), Panamá</t>
  </si>
  <si>
    <t>Entrelíneas, 2(1), 2023, 5–26. https://doi.org/10.56368/Entrelineas211</t>
  </si>
  <si>
    <t>A1.5: ¿De qué manera ha influido la acreditación y la reacreditación en la calidad de la educación superior? — “Los PMIA aprobados cumplen con la reglamentación, son viables, oportunos, pertinentes y su ejecución fomenta el mejoramiento continuo de las funciones sustantivas de las universidades.” (Conclusiones) • D1.1: ¿Cuál es la situación actual de los procesos de gestión y finanzas… en los diferentes niveles y secciones del sistema educativo (… educación superior …)? — “En el subcomponente 2. Aseguramiento de la Calidad, los indicadores 10 (B), 11 (B) y 12 (S), fueron ponderados entre los rangos de 4.4 a 4.8.” (Resultados)</t>
  </si>
  <si>
    <t>D1.3: ¿Cuáles son los modelos de acreditación con mejores resultados relevantes a nuestro contexto que puedan informar la mejora continua de nuestro sistema? — “Se aprobó la matriz de Evaluación y Reacreditación Institucional Universitaria con 103 indicadores distribuidos en 4 factores…” (Resultados/Marco del proceso)</t>
  </si>
  <si>
    <t>Estudio aplicado al sistema universitario panameño (22 IES reacreditadas). Los Resultados cuantifican el desempeño por factores/indicadores y muestran el aseguramiento de la calidad mediante PMIA; las Conclusiones afirman que su ejecución fomenta la mejora continua (A1.5). El análisis de indicadores y la matriz oficial sustentan evidencia sobre gestión y evaluación institucional en educación superior (D1.1) y aportan insumos sobre el modelo de acreditación nacional (D1.3).</t>
  </si>
  <si>
    <t>Pertinencia Social de la Planificación Didáctica Curricular y Calidad Educativa en la Institución María Eugenia Velandia Suarez</t>
  </si>
  <si>
    <t>Andrea de la Candelaria Torres Arrieta</t>
  </si>
  <si>
    <t>Universidad Metropolitana de Educación, Ciencia y Tecnología (UMECIT)</t>
  </si>
  <si>
    <t>Experior: Revista de Investigación de ADEN University, 1(2), 2022, 161–172</t>
  </si>
  <si>
    <t>D1.1: ¿Cuál es la situación actual de los procesos de gestión y finanzas (cuáles son, normas, factores de riesgo, dificultades, fidelidad de la aplicación de las normas, recursos, percepción de los actores interesados, resultados, impacto, etc.) en los diferentes niveles y secciones del sistema educativo (educación inicial, educación básica general y media, educación superior, a nivel regional y central, etc.)? — “se reflejan debilidades en torno a la pertinencia social de componentes tales como estándares básicos y logros, al igual que en indicadores de la calidad relativos al desempeño cognitivo estudiantil en ciencias naturales.” (Resumen). “se obtuvo… que 51,8%… casi siempre aborda el perfil de egreso, estándares básicos, logros, indicadores de logros y ejes temáticos… (Resultados).”</t>
  </si>
  <si>
    <t>Estudio aplicado (IEMEV, Arjona–Bolívar) con diseño no experimental y dos cuestionarios validados (α=0,92; 0,88). Los Resultados diagnostican el estado de componentes curriculares e indicadores de calidad, y las Conclusiones proponen lineamientos de mejora; esto mapea a D1.1 como descripción de la situación de gestión/calidad escolar. Se incluye por afiliación a institución panameña (UMECIT), según criterios de inclusión.</t>
  </si>
  <si>
    <t>COMPRENSIÓN LECTORA INFERENCIAL A TRAVÉS DE UNA ESTRATEGIA PEDAGÓGICA APOYADA EN UN OVA</t>
  </si>
  <si>
    <t>Mercedes Noguera Astaíza</t>
  </si>
  <si>
    <t>DIALOGUS, Año 6(10), dic. 2022–may. 2023, 31–43. DOI: 10.37594/dialogus.v1i10.755</t>
  </si>
  <si>
    <t>A2.2: ¿Cuál ha sido el proceso y resultado de la aplicación de innovaciones pedagógicas? — “se trabaja con el grupo experimental… con los cuales se aplica la estrategia pedagógica apoyada en el OVA, con el propósito de hacer un análisis comparativo entre los dos grupos, y evaluar la efectividad de la herramienta…” (Metodología). A5.1: ¿Cuál es la situación actual de la disponibilidad y uso de tecnologías educativas? — “la Institución Educativa Liceo Sur Andino cuenta con los equipos y condiciones necesarias para la aplicación de clases virtuales…” (Conclusiones).</t>
  </si>
  <si>
    <t>Estudio aplicado (autora adscrita a UMECIT Panamá) con diseño cuantitativo y grupos control/experimental en básica primaria; describe implementación de un OVA para fortalecer comprensión inferencial (A2.2) y declara disponibilidad de equipos y condiciones para clases virtuales (A5.1). Evidencia tomada de Metodología y Conclusiones.</t>
  </si>
  <si>
    <t>Vacas sagradas y mercantilismo educativo: obstáculos para una educación de calidad</t>
  </si>
  <si>
    <t>Rubén Darío Collantes-González, Alonso Santos-Murgas</t>
  </si>
  <si>
    <t>Fundación Hrvatska – Chiriquí, Panamá, Estación Científica Coiba AIP – Ciudad del Saber, Panamá</t>
  </si>
  <si>
    <t>Revista de Estudios Ambientales (REA), Vol. 3, N.º 2, nov. 2024 – abr. 2025, pp. 44–60. DOI: https://doi.org/10.48204/rea.v3n2.6368</t>
  </si>
  <si>
    <t>C3.1: ¿Qué mecanismos garantizan la idoneidad y la ética profesional del docente en el sistema educativo? — “El primero se refiere a aquellas personas que no poseen las competencias requeridas ni la vocación para el cargo que ostentan y cuyo desempeño es deficiente; pero que, por vínculos sociopolíticos, logran mantenerse en el sistema.” (Resumen, p. 44) · D1.4: ¿Qué políticas públicas y estrategias institucionales promueven la transparencia y la rendición de cuentas en el sistema educativo? — “Las vacas sagradas, al gozar de protección especial pese a cometer faltas o irregularidades, no reciben correctivos, por temor a represalias.” (Resultados, p. 47)</t>
  </si>
  <si>
    <t>C1.7: ¿Cuáles son las necesidades de formación docente según la evidencia empírica? — “El proceso de enseñanza-aprendizaje debe incorporar activamente la investigación, en aras de que los estudiantes logren desarrollar un pensamiento crítico apropiado.” (Discusión, p. 53) · D2.3: ¿Qué factores estructurales afectan la calidad y equidad en la educación superior? — “Lo más lamentable es observar cómo universidades particulares conciben la educación como un simple negocio… sin garantizar una calidad real.” (Resultados, p. 51) · E1.1: ¿Cómo se garantiza el cumplimiento de los Objetivos de Desarrollo Sostenible (ODS) desde el sistema educativo nacional? — “La educación de calidad también puede contribuir directamente con el alcance de otros ODS… igualdad de género, energía asequible, trabajo decente, industria e innovación.” (Discusión, pp. 54–56)</t>
  </si>
  <si>
    <t>Estudio analítico y reflexivo realizado por investigadores panameños que examina la persistencia de dos fenómenos —“vacas sagradas” y “mercantilismo educativo”— como obstáculos para la calidad educativa en Panamá. Identifica prácticas antiéticas, deficiencias en la formación docente y riesgos de mercantilización universitaria. Propone fortalecer la ética profesional, la fiscalización institucional y la educación crítica orientada a los ODS. Responde directamente a C3.1 y D1.4, e indirectamente a C1.7, D2.3 y E1.1. Evidencia en “Resultados”, “Discusión” y “Conclusiones”.</t>
  </si>
  <si>
    <t>Hipótesis de progresión: Educación ambiental en la formación permanente de docentes del nivel primario en Veraguas</t>
  </si>
  <si>
    <t>Melitza Anany Tristán Mojica, Rodolfo Elías Salazar Atencio</t>
  </si>
  <si>
    <t>Universidad de Panamá, Centro Regional Universitario de Veraguas, Extensión Universitaria de Soná / Universidad de Panamá, Centro Regional Universitario de Veraguas, Anexo de Guabal</t>
  </si>
  <si>
    <t>Revista de Estudios Ambientales (REA), Vol. 4(1), 2025, pp. 25–48</t>
  </si>
  <si>
    <t>C1.8: ¿Cuál es la calidad y cuáles son los resultados y el impacto de los programas de desarrollo profesional docente actuales? — “Se determinó que el 79,3% no recibió formación reciente debido a la ausencia de programas de capacitación en los últimos dos años. Esto dificulta la enseñanza contextualizada y la conexión sostenible con el entorno.” (Resumen, p. 25) A2.2: ¿Cuál ha sido el proceso y resultado de la aplicación de innovaciones pedagógicas en los diferentes niveles educativos? — “El estudio resalta la importancia de la formación continua para abordar desafíos ambientales en el entorno educativo.” (Resultados, p. 38)</t>
  </si>
  <si>
    <t>A1.3: ¿Cuál ha sido el resultado de aplicar diseños curriculares flexibles e innovaciones en la educación formal panameña? — “La formación ambiental todavía enfrenta limitaciones significativas en su implementación, evidenciando la insuficiencia de programas de capacitación generalizados.” (Introducción, p. 27) C1.11: ¿Qué tipo de formación inicial y en servicio necesitan los docentes universitarios para preparar profesionales competentes? — “El 47,8% de los docentes indican que adquirieron su concepción de educación ambiental durante la etapa de formación inicial, y el 47,5% por reflexión propia. Solo el 0,93% a través de formación continua.” (Resultados, p. 38) B5.12: ¿Qué historia y qué estudios existen sobre las desigualdades de acceso, permanencia y resultados de aprendizaje? — “El 79,3% de los docentes no ha recibido formación reciente en educación ambiental, lo que dificulta la contextualización del proceso de enseñanza-aprendizaje.” (Discusión, p. 47)</t>
  </si>
  <si>
    <t>Este estudio mixto, aplicado en Panamá, evalúa la formación permanente de docentes de primaria en Veraguas sobre educación ambiental entre 2011, 2021 y 2023. Aporta evidencia empírica sobre carencias formativas y la necesidad de fortalecer la capacitación docente para la sostenibilidad, alineándose directamente con C1.8 y A2.2, e indirectamente con A1.3, C1.11 y B5.12. La evidencia procede de las secciones de Resultados, Discusión y Conclusiones.</t>
  </si>
  <si>
    <t>Nivel de inteligencia emocional en estudiantes de primaria</t>
  </si>
  <si>
    <t>René Omar Rodríguez-González</t>
  </si>
  <si>
    <t>Universidad Tecnológica Oteima, Panamá</t>
  </si>
  <si>
    <t>Epicentro. Ciencia – Tecnología – Innovación, Vol. 1(2), 2023, pp. 9–14</t>
  </si>
  <si>
    <t>A2.14: ¿Cuáles son las prácticas pedagógicas y didácticas en el manejo socioemocional de las aulas panameñas? — “El docente se convierte en su modelo más importante en cuanto a actitudes, comportamientos, emociones y sentimientos. Es por eso que el docente es fundamental en el desarrollo afectivo de sus alumnos.” (Resumen, p. 9) A2.15: ¿Qué factores de neurodesarrollo y del contexto de vida de los estudiantes están influyendo en su aprendizaje? — “Los estudiantes presentan tensiones para lograr resultados académicos satisfactorios... estas evidencias sobre la inteligencia emocional y el rendimiento académico se constituyen en factores correlacionados con el aprendizaje.” (Desarrollo, p. 10)</t>
  </si>
  <si>
    <t>A2.16: ¿Qué estrategias basadas en las neurociencias se están utilizando en las escuelas panameñas, y qué mitos o confusiones existen al respecto? — “Educar la inteligencia emocional de los estudiantes se ha convertido en una tarea necesaria en el ámbito educativo… el mal manejo de las emociones puede causar crisis emocional o depresión.” (Marco teórico, p. 9) A3.3: ¿Cuáles son las percepciones de los actores del sistema educativo sobre la evaluación educativa? — “El 60% de los docentes encuestados indica que no tiene conocimiento amplio de lo que significa la inteligencia emocional… evidenciando falta de concientización sobre su importancia en el área educativa.” (Resultados, p. 11) C1.8: ¿Cuál es la calidad y cuáles son los resultados e impacto de los programas de desarrollo profesional docente actuales? — “La mayoría de los docentes encuestados manifiesta que no dedica tiempo a sus emociones ni las atiende con regularidad, lo cual evidencia la necesidad de formación emocional docente.” (Resultados, p. 12)</t>
  </si>
  <si>
    <t>Este estudio cuantitativo descriptivo aplicado en Panamá analiza la relación entre inteligencia emocional y rendimiento académico en estudiantes de primaria, con una muestra de 20 docentes. Presenta hallazgos sobre el conocimiento y gestión emocional de los maestros, la relevancia de la inteligencia emocional en el aula y la necesidad de formación docente. Responde directamente a A2.14 y A2.15, e indirectamente a A2.16, A3.3 y C1.8. La evidencia proviene de Resumen, Marco teórico, Resultados y Conclusiones.</t>
  </si>
  <si>
    <t>La enseñanza superior abordando las experiencias y necesidades del estudiante en entornos en línea</t>
  </si>
  <si>
    <t>Verónica Samudio-Fothy</t>
  </si>
  <si>
    <t>Epicentro. Ciencia – Tecnología – Innovación, Vol. 1(2), 2023, pp. 13–21</t>
  </si>
  <si>
    <t>A5.5: ¿Cuál es la relación entre la disponibilidad de TICs, su uso, y las competencias docentes y estudiantiles? — “El diseño de cursos en línea requiere ajustes que consumen mucho tiempo… en la evaluación del aprendizaje, la comunicación y la accesibilidad del soporte técnico.” (Introducción, p. 13) A5.9: ¿Qué atributos o características del entorno educativo favorecen el aprendizaje significativo con apoyo de la tecnología? — “El entorno de aprendizaje proporcionado deberá ser cómodo y proactivo, que pueda satisfacer las demandas y necesidades individuales de los estudiantes.” (Sección 5, p. 15)</t>
  </si>
  <si>
    <t>A2.17: ¿Cómo adaptan los docentes sus prácticas de enseñanza al contexto de las escuelas y del estudiantado panameño? — “El conocer a los estudiantes lo convertirá en un instructor eficaz… podrá predecir y reaccionar rápidamente frente a un estudiante que requiera ayuda.” (Sección 5, p. 15) A1.3: ¿Cuál ha sido el resultado de aplicar diseños curriculares flexibles e innovaciones en la educación formal panameña? — “El curso en línea se ha adaptado bastante bien a los estudiantes no tradicionales… los elementos y la forma en como están diseñados los cursos en línea resultan muy importantes para los estudiantes.” (Sección 6, p. 15) C1.8: ¿Cuál es la calidad y cuáles son los resultados e impacto de los programas de desarrollo profesional docente actuales? — “Las instituciones de educación superior podrán emular estos hallazgos basados en evidencias reales para promover y fomentar avances pedagógicos innovadores.” (Conclusión, p. 16)</t>
  </si>
  <si>
    <t>Este artículo reflexivo aborda el rol de las universidades en la educación en línea tras la pandemia y las necesidades de los estudiantes en entornos virtuales. Analiza factores de motivación, aprendizaje y calidad en la enseñanza superior digital, destacando la importancia de conocer al estudiante, adaptar el diseño instruccional y evaluar la satisfacción estudiantil. Responde directamente a A5.5 y A5.9 e indirectamente a A2.17, A1.3 y C1.8. La evidencia se extrae de Introducción, Secciones 5–8 y Conclusión.</t>
  </si>
  <si>
    <t>Aprendizaje activo para el reconocimiento asistido de componentes electrónicos: un diseño instruccional con insAItech Circuit Mentor</t>
  </si>
  <si>
    <t>Ricardo Cattafi</t>
  </si>
  <si>
    <t>Facultad de Ingeniería y Tecnología, Universidad Católica Santa María La Antigua (USMA), Panamá</t>
  </si>
  <si>
    <t>Investigación, Pensamiento Crítico, Vol. 13, No. 1, enero–mayo 2025, pp. 40–58. DOI: https://doi.org/10.37387/ipc.v13i1.401</t>
  </si>
  <si>
    <t>C2.4: ¿Cómo integrar las tecnologías emergentes en los procesos de enseñanza-aprendizaje para mejorar la calidad educativa? — “Este artículo presenta un diseño instruccional que integra la herramienta insAItech Circuit Mentor, basada en visión artificial, como asistente para el proceso de enseñanza-aprendizaje del reconocimiento de componentes pasivos…” (Resumen, p. 40) · C3.1: ¿Qué estrategias favorecen el aprendizaje activo en carreras de ingeniería? — “Este enfoque, basado en el Modelo de Aprendizaje Experiencial de Kolb y el modelo de Gagné y Briggs, fomenta un aprendizaje activo, personalizado e interactivo.” (Resumen, p. 40)</t>
  </si>
  <si>
    <t>A3.2: ¿Cómo promover el aprendizaje basado en la experiencia en la educación superior? — “El aprendizaje activo… es un enfoque constructivista en el que el estudiante es protagonista de su propio aprendizaje, participando de forma proactiva en la construcción de su conocimiento a través de la experiencia.” (p. 44) · C1.5: ¿Cómo aprovechar la inteligencia artificial como herramienta didáctica en entornos universitarios? — “El dispositivo insAItech Circuit Mentor… busca facilitar el reconocimiento de componentes y convertirlo en una experiencia de aprendizaje efectiva e interactiva.” (p. 42) · E2.2: ¿Qué prácticas innovadoras pueden documentarse y transferirse como modelos de innovación educativa? — “El diseño instruccional propuesto… sienta las bases para un futuro desarrollo y evaluación de la efectividad del diseño y la herramienta.” (Conclusiones, p. 57)</t>
  </si>
  <si>
    <t>Este artículo presenta un diseño instruccional innovador que integra una herramienta basada en visión artificial e inteligencia artificial para el reconocimiento de componentes electrónicos, aplicando los modelos de Kolb (aprendizaje experiencial) y Gagné &amp; Briggs (diseño instruccional). El dispositivo insAItech Circuit Mentor actúa como asistente pedagógico en un entorno de laboratorio de ingeniería, alineado con los principios de la Educación 4.0. El trabajo propone un marco metodológico completo con fases, actividades, roles e instrumentos de evaluación. Aunque no se trata de una investigación empírica, constituye una propuesta de innovación educativa con potencial replicable en contextos de formación técnica y superior. Responde directamente a C2.4 y C3.1, e indirectamente a A3.2, C1.5 y E2.2. Evidencia en “Resumen”, “Metodología” y “Conclusiones”.</t>
  </si>
  <si>
    <t>Uso de la inteligencia artificial generativa en la evaluación automática: una revisión bibliográfica</t>
  </si>
  <si>
    <t>Sebastián Reyes Alvarado</t>
  </si>
  <si>
    <t>Universidad Santander (SNI), Panamá</t>
  </si>
  <si>
    <t>Revista de Estudios Ambientales (REA), Vol. 4(1), 2025, pp. 93–105</t>
  </si>
  <si>
    <t>A5.13: ¿Cómo ha sido la gestión del cambio tecnológico en el sistema educativo y en las escuelas panameñas? — “La aparición de la inteligencia artificial generativa en 2022 ha revolucionado las diversas disciplinas... esta tecnología se basa en modelos de lenguaje avanzados capaces de generar texto, imagen, voz, códigos, música, etc.” (Introducción, p. 94) A3.9: ¿Cómo han sido los esfuerzos recientes de instalación de nuevos procesos evaluativos? — “Los resultados arrojaron 11 artículos... muy poca evidencia científica enfocada en el uso de la IA generativa como medio de evaluación automática en la educación.” (Conclusiones, p. 102)</t>
  </si>
  <si>
    <t>A5.5: ¿Cuál es la relación entre la disponibilidad de TICs, su uso, y las competencias docentes y estudiantiles? — “Los docentes podrían utilizar la IA generativa para escribir evaluaciones, rúbricas, materiales de clase, respaldar propuestas y trabajos académicos.” (Discusión, p. 101) E3.4: ¿De qué manera las competencias interpersonales, sociales y éticas deben integrarse en la planificación educativa y qué resultados se observan? — “Se plantea la necesidad de desarrollar políticas y marcos éticos para mitigar los sesgos algorítmicos en el uso de IA en evaluación.” (Discusión, p. 100) C1.8: ¿Cuál es la calidad y cuáles son los resultados e impacto de los programas de desarrollo profesional docente actuales? — “Los docentes están utilizando IA generativa para analizar escritos y respuestas de estudiantes... y generar exámenes formativos y sumativos de complejidad variable.” (Discusión, p. 102)</t>
  </si>
  <si>
    <t>Este artículo de revisión, aprobado por un comité de bioética en Panamá, sistematiza evidencia sobre la aplicación de la IA generativa (especialmente ChatGPT) en procesos de evaluación automática. Aporta evidencia documental alineada con los ejes A5 (tecnología educativa), A3 (evaluación) y C1 (formación docente). Identifica la carencia de investigaciones empíricas en el contexto panameño, sugiriendo nuevas líneas de investigación. Las evidencias provienen de Introducción, Discusión y Conclusiones.</t>
  </si>
  <si>
    <t>Rediseño curricular para la potencialización del lenguaje matemático en la educación básica primaria</t>
  </si>
  <si>
    <t>Osiris Elena Tovío Viera</t>
  </si>
  <si>
    <t>Revista Saberes APUDEP, Vol. 8, N.º 1, enero–junio 2024, pp. 229–236. DOI: https://doi.org/10.48204/j.saberes.v8n1.a6800</t>
  </si>
  <si>
    <t>A3.2: ¿Cómo promover el aprendizaje basado en la experiencia y la práctica en la educación básica? — “El rediseño curricular debe proponer una serie de estrategias basadas en un enfoque integrador que combina metodologías activas, tecnologías educativas y formación docente continua para transformar la enseñanza de las matemáticas.” (Resumen, p.229). · C2.4: ¿Cómo integrar las tecnologías emergentes en los procesos de enseñanza-aprendizaje para mejorar la calidad educativa? — “El uso de nuevas tecnologías tiene un impacto significativo en el aprendizaje y las habilidades para la vida, lo cual es relevante para la integración de tecnologías en el rediseño curricular.” (Introducción, p.231).</t>
  </si>
  <si>
    <t>A2.5: ¿Qué estrategias pueden mejorar la formación docente para la enseñanza de competencias matemáticas en primaria? — “La implementación del rediseño curricular requerirá capacitación docente, selección de recursos didácticos y adaptación del currículo.” (p.232). · C3.1: ¿Qué estrategias favorecen la comprensión y resolución de problemas matemáticos en los estudiantes? — “Los estudiantes muestran dificultades para comprender conceptos matemáticos fundamentales debido a una ausencia de lenguaje matemático en su enseñanza.” (p.233). · E2.2: ¿Qué prácticas innovadoras pueden documentarse y transferirse como modelos de innovación educativa? — “Esta propuesta tiene el potencial de servir como modelo para otras regiones y contextos educativos, mostrando cómo la innovación curricular puede mejorar el aprendizaje.” (p.234).</t>
  </si>
  <si>
    <t>Ensayo teórico–reflexivo que propone un rediseño curricular en la educación básica primaria para fortalecer el lenguaje matemático. Argumenta que el dominio de este lenguaje permite una comprensión profunda y contextualizada de las matemáticas. Fundamenta su propuesta en autores como Sfard (2008), Fullan (2020), Cobb (2013) y Radford (2021). El artículo plantea la integración de metodologías activas, TIC y formación continua del profesorado, destacando su valor para la equidad y la transformación educativa. Responde directamente a A3.2 y C2.4, e indirectamente a A2.5, C3.1 y E2.2. Evidencia en “Resultados”, “Conclusión” y “Referencias”.</t>
  </si>
  <si>
    <t>El docente investigador en la educación superior universitaria</t>
  </si>
  <si>
    <t>Manning Maxie Suárez</t>
  </si>
  <si>
    <t>Revista DIALOGUS, Número 13, junio–noviembre 2024, pp. 66–75. DOI: 10.37594/dialogus.v1i13.1402</t>
  </si>
  <si>
    <t>C2.1: ¿Cómo fortalecer la cultura de investigación en las instituciones educativas? — “La promoción de una cultura investigativa en el sistema educativo implica fomentar la curiosidad, el pensamiento crítico y la indagación sistemática en todos los actores involucrados: docentes, estudiantes, directivos y demás profesionales de la educación.” (p. 68) · C1.7: ¿Cuáles son las necesidades de formación docente según la evidencia empírica? — “Los programas de capacitación continua docente pueden proporcionar instrucción en diferentes métodos de investigación… ayudando a los docentes investigadores a diseñar, realizar y analizar casos de estudio.” (p. 70)</t>
  </si>
  <si>
    <t>C2.3: ¿Qué estrategias favorecen la formación de redes y comunidades de práctica investigativa? — “Los docentes investigadores suelen tener amplias redes de colaboradores, tanto dentro como fuera de sus instituciones, que aprovechan para promover oportunidades de investigación y colaboración.” (p. 69) · C3.2: ¿Qué incentivos y mecanismos de reconocimiento fortalecen la labor investigativa docente? — “Las instituciones de educación universitarias deberían reconocer y premiar las contribuciones de los docentes investigadores para mejorar la calidad de la educación.” (p. 69) · C4.1: ¿Cómo puede la educación superior impulsar la investigación aplicada a los desafíos del sistema educativo? — “La investigación educativa fortalece el desarrollo profesional de los docentes, promueve la formación de ciudadanos críticos y reflexivos, y contribuye a la excelencia académica.” (p. 67)</t>
  </si>
  <si>
    <t>Ensayo reflexivo con base en experiencia profesional del autor en redes y comités de investigación. Propone un marco para fortalecer la cultura investigativa en la educación superior panameña a través de formación continua, tutorías, redes colaborativas y reconocimiento institucional. Identifica la capacitación docente en métodos de investigación, la creación de comunidades académicas y la tutoría como ejes de mejora. Responde directamente a C2.1 y C1.7, e indirectamente a C2.3, C3.2 y C4.1. Evidencia en “Desarrollo”, “Formas y modos” y “Conclusiones”.</t>
  </si>
  <si>
    <t>Liderazgo participativo en el proceso de enseñanza-aprendizaje: aspectos a considerar</t>
  </si>
  <si>
    <t>Maricsa Jerkovic, Rubén D. Collantes G.</t>
  </si>
  <si>
    <t>Universidad Tecnológica OTEIMA, Facultad de Administración, Panamá; Universidad de Panamá, Facultad de Ciencias Agropecuarias, Panamá</t>
  </si>
  <si>
    <t>Revista Saberes APUDEP, Vol. 7, N.º 2, julio–diciembre 2024, pp. 106–114. DOI: https://doi.org/10.48204/j.saberes.v7n2.a5493</t>
  </si>
  <si>
    <t>C1.7: ¿Cuáles son las necesidades de formación docente según la evidencia empírica? — “El profesor debe ser un facilitador del conocimiento, en constante capacitación y actualización para mejorar su desempeño, en un marco de confianza, respeto y aceptación para propiciar la autorrealización y autonomía del estudiante.” (Resultados, p. 110) · A3.1: ¿Cómo se promueven ambientes de aprendizaje que favorezcan la creatividad, la colaboración y el pensamiento crítico? — “El liderazgo participativo considera los aportes del docente y de los estudiantes… propicia el involucramiento y compromiso de todos los actores del proceso de enseñanza-aprendizaje.” (Resumen, p. 106)</t>
  </si>
  <si>
    <t>C2.1: ¿Qué mecanismos de acompañamiento profesional docente contribuyen al fortalecimiento de la calidad educativa? — “El liderazgo participativo implica propiciar la colaboración, reducir conflictos y saber delegar funciones y roles; esto último no debe ser de manera arbitraria.” (Resultados, p. 109) · A2.4: ¿Cuáles son las prácticas actuales de diferenciación de los procesos de enseñanza-aprendizaje según las necesidades de cada estudiante? — “El docente del nuevo milenio debe establecer mecanismos de interacción dinámicos y flexibles que procuren bienestar entre los participantes.” (Resumen, p. 106) · A1.3: ¿Cómo se promueven y fortalecen las competencias socioemocionales y la educación emocional en los diferentes niveles educativos? — “El liderazgo participativo aplicado en el proceso de enseñanza-aprendizaje puede darse… por parte de docentes capacitados y con un perfil idóneo… debe procurar ser modelo de conducta, valores y acciones.” (Conclusión, p. 112)</t>
  </si>
  <si>
    <t>Ensayo reflexivo basado en revisión documental sobre la aplicación del liderazgo participativo en los procesos de enseñanza-aprendizaje. Propone al docente como facilitador y mediador activo, promotor de comunicación ética y colaboración. Destaca la necesidad de formación docente continua y de liderazgo compartido en el aula. Responde directamente a C1.7 y A3.1, e indirectamente a C2.1, A2.4 y A1.3. Evidencia en “Resumen”, “Resultados” y “Conclusión”.</t>
  </si>
  <si>
    <t>Las prácticas de aula de los docentes como estrategia para mejorar el aprendizaje en básica primaria</t>
  </si>
  <si>
    <t>Oscar Luis Julio Maussa</t>
  </si>
  <si>
    <t>Revista Saberes APUDEP, Vol. 8, N.º 1, enero–junio 2024, pp. 237–247. DOI: https://doi.org/10.48204/j.saberes.v8n1.a6801</t>
  </si>
  <si>
    <t>A3.1: ¿Cómo desarrollar metodologías activas que promuevan el aprendizaje significativo en diversos entornos educativos? — “Las prácticas de aula de los docentes contribuyen al aprendizaje de los niños, toda vez que estas estén enmarcadas en metodologías y estrategias didácticas y pedagógicas que promuevan tareas dinámicas, lúdicas, recreativas…” (Conclusión, p.243). · A2.4: ¿Cuáles son las prácticas actuales de diferenciación de los procesos de enseñanza-aprendizaje según las necesidades de cada estudiante? — “Es fundamental que el docente conozca muy de cerca las características sociales de los estudiantes para implementar estrategias pertinentes que atiendan los intereses, ritmos y estilos de aprendizaje.” (Resumen, p.237).</t>
  </si>
  <si>
    <t>C2.2: ¿Cómo mejorar las competencias docentes en el diseño de estrategias de enseñanza-aprendizaje efectivas? — “Las buenas prácticas de aula de los docentes promueven el aprendizaje significativo en los estudiantes… intervienen las metodologías, estrategias y técnicas implementadas por el docente.” (Resultados, p.243). · C3.1: ¿Qué estrategias favorecen la motivación y el aprendizaje activo mediante el uso de TIC? — “Las actividades deben ser significativas… en armonía con la vida real de los estudiantes a fin de que ellos reconozcan que lo aprendido lo pueden aplicar en su realidad cotidiana.” (Conclusión, p.243). · E2.2: ¿Qué prácticas innovadoras pueden documentarse y transferirse como modelos de innovación educativa? — “Se hace necesario que los docentes puedan implementar buenas prácticas de aula divorciadas de metodologías tradicionales y memorísticas.” (Conclusión, p.243).</t>
  </si>
  <si>
    <t>Ensayo pedagógico-reflexivo sustentado en la revisión de 30 fuentes académicas, centrado en la función de las buenas prácticas de aula para fomentar el aprendizaje significativo en educación primaria. Fundamentado en Piaget, Montessori, Vygotsky y Fröebel, el artículo resalta la importancia de la mediación pedagógica, la ludicidad, la gamificación y la contextualización sociocultural del aula. Propone una docencia innovadora y reflexiva, enfocada en los intereses y estilos de aprendizaje del estudiante. Responde directamente a A3.1 y A2.4, e indirectamente a C2.2, C3.1 y E2.2. Evidencia en “Resultados” y “Conclusión”.</t>
  </si>
  <si>
    <t>La educación al aire libre: eficaz, divertida y aconsejable</t>
  </si>
  <si>
    <t>Edgardo I. Garrido-Pérez</t>
  </si>
  <si>
    <t>Secretaría Nacional de Ciencia, Tecnología e Innovación (SENACYT) / Estación Científica Coiba – AIP, Panamá</t>
  </si>
  <si>
    <t>Acción y Reflexión Educativa, N.º 50, enero–diciembre 2025, pp. 63–76. DOI: https://doi.org/10.48204/j.are.n50.a6544</t>
  </si>
  <si>
    <t>A3.1: ¿Cómo desarrollar metodologías activas que promuevan el aprendizaje significativo en diversos entornos educativos? — “El objetivo de este ensayo es atraer a la comunidad educativa hacia la opción de la educación al aire libre… por ser eficiente, divertida y barata.” (Resumen, p. 63). · C3.1: ¿Qué estrategias favorecen el aprendizaje interdisciplinario y experiencial? — “La Historia, el Civismo, las Artes y el comportamiento social se aprenden constructiva y transdisciplinariamente en los parques o calles observando las edificaciones u otras infraestructuras.” (Resumen, p. 63).</t>
  </si>
  <si>
    <t>A2.3: ¿Cómo fortalecer la educación inclusiva y la atención a la diversidad en Panamá? — “La educación al aire libre se practica tanto en zonas rurales como urbanas y permite incluir a todos los estudiantes, sin importar su contexto.” (p. 65). · C2.4: ¿Cómo integrar metodologías innovadoras y tecnologías en los procesos de enseñanza-aprendizaje? — “Enseñar ciencias no es solamente presentar lo que los científicos descubrieron, sino también hacer sus propios descubrimientos… a través de la observación directa y la experimentación en campo.” (p. 70). · E2.2: ¿Qué prácticas innovadoras pueden documentarse y transferirse como modelos de innovación educativa? — “La educación al aire libre utiliza los elementos suministrados por la naturaleza y la sociedad para abordar temas complejos y variados… con bajo costo y alta eficacia.” (Conclusión, p. 75).</t>
  </si>
  <si>
    <t>Ensayo pedagógico-reflexivo que promueve la educación al aire libre como metodología complementaria y eficaz frente a la enseñanza tradicional. El autor presenta ejemplos prácticos de aprendizaje de biología, historia, civismo y matemáticas fuera del aula, vinculando el aprendizaje activo con la motivación, la curiosidad y el bienestar físico y emocional de los estudiantes. Fundamenta su propuesta en la pedagogía experiencial, la neurociencia del juego y la interdisciplinariedad. Propone integrar la práctica al aire libre en los currículos escolares panameños y universitarios. Responde directamente a A3.1 y C3.1, e indirectamente a A2.3, C2.4 y E2.2. Evidencia en “Introducción”, “Eficacia y diversión” y “Conclusión”.</t>
  </si>
  <si>
    <t>La evaluación educativa vista desde el racionalismo y el empirismo</t>
  </si>
  <si>
    <t>Heidy Yojana González Pardo, Diana María Bastidas Arandia, Yeny Liliana Gamba Mateus</t>
  </si>
  <si>
    <t>Acción y Reflexión Educativa, N.º 50, enero–diciembre 2025, pp. 27–45. DOI: https://doi.org/10.48204/j.are.n50.a6541</t>
  </si>
  <si>
    <t>A1.2: ¿Cómo fortalecer la cultura evaluativa en los sistemas educativos para asegurar la calidad de los aprendizajes? — “La evaluación educativa ha sido un tema central en los debates pedagógicos... generando interrogantes y debates debido a su relevancia en el proceso de enseñanza-aprendizaje.” (Conclusiones, p. 43) · A3.4: ¿Cómo transformar la evaluación tradicional hacia una evaluación formativa centrada en el desarrollo integral del estudiante? — “La implementación de la evaluación formativa se basa en un proceso de recopilación de evidencias... enfocándose en el desarrollo integral del ser, creando escenarios de autocrítica consciente y motivada.” (p. 39)</t>
  </si>
  <si>
    <t>B1.3: ¿Qué factores institucionales influyen en la adopción de modelos de evaluación formativa e integral? — “Es importante mencionar que se debe apuntar a cambios en la política educativa... para que los estudiantes desarrollen competencias transversales.” (p. 38) · C1.2: ¿Cómo promover el pensamiento crítico y la autonomía intelectual en los procesos educativos? — “El Decreto 1290 aboga por una evaluación continua y formativa que trascienda la memorización de contenidos para enfocarse en la comprensión profunda y la aplicación práctica del aprendizaje.” (p. 40) · E1.1: ¿Qué fundamentos teóricos y filosóficos sostienen las prácticas evaluativas actuales en América Latina? — “El ensayo examina la influencia del racionalismo y el empirismo en la adquisición del conocimiento y la evaluación educativa, destacando su impacto en los procesos académicos contemporáneos.” (Resumen, p. 27)</t>
  </si>
  <si>
    <t>Ensayo filosófico y documental que analiza los fundamentos del racionalismo (Descartes) y el empirismo (Locke) como bases del conocimiento y de la evaluación educativa. Propone una evaluación integral y formativa, orientada al desarrollo moral, ético y cognitivo del estudiante. Vincula estos enfoques con los modelos actuales de evaluación formativa y las políticas educativas de Colombia (Decreto 1290/2009). Concluye que la educación debe integrar la razón, la experiencia y los valores en los procesos evaluativos. Responde directamente a A1.2 y A3.4, e indirectamente a B1.3, C1.2 y E1.1. Evidencia en “Perspectiva del conocimiento y la evaluación”, “De la medición a la evaluación formativa” y “Conclusiones”.</t>
  </si>
  <si>
    <t>JUEGOS DIDÁCTICOS Y APRENDIZAJE DEL INGLÉS DESDE UN ENFOQUE SOCIOLINGÜÍSTICO EN LA EDUCACIÓN BÁSICA GENERAL</t>
  </si>
  <si>
    <t>Edgardo Alexander Ábrego Pino</t>
  </si>
  <si>
    <t>Revista Colegiada de Ciencia, 3(2), abril–septiembre 2022, pp. 1–18</t>
  </si>
  <si>
    <t>A2.2: ¿Cuál ha sido el proceso y resultado de la aplicación de innovaciones pedagógicas? — “La investigación demuestra que… quienes… usaron juegos didácticos mostraron mejores niveles de aprendizaje del inglés… lo que demuestra la validez de los juegos didácticos como herramienta…” (Resumen). “se acepta que esta estrategia contribuye en mayor grado al desarrollo de competencias conversacionales del inglés…” (Discusión/Conclusiones).</t>
  </si>
  <si>
    <t>A2.12: ¿Cómo son las clases en las escuelas panameñas y qué tipo de habilidades promueven? — “no se debe enfatizar en el aprendizaje memorístico… sino en la creación de un entorno que estimule a alumnos a construir su propio conocimiento… El juego… permite la adquisición de habilidades… de forma espontánea y real.” (Discusión). “El juego didáctico… permite… aumentar el interés, la motivación, y promueve la creatividad y espontaneidad del estudiante.” (Conclusiones).</t>
  </si>
  <si>
    <t>Ensayo cuasiexperimental en Panamá (Distrito de Santiago, EBG 1.º–3.º; n=723) que compara instrucción convencional vs. guía de juegos didácticos y reporta diferencias significativas a favor del grupo experimental (Resultados, pruebas t). Esto evidencia una innovación pedagógica aplicada con resultados (A2.2). La Discusión/Conclusiones describen el tipo de aprendizajes y habilidades que promueve la estrategia (motivación, creatividad, uso real del idioma), informando cómo son las clases y qué habilidades impulsan (A2.12).</t>
  </si>
  <si>
    <t>La importancia en la relación afectiva entre docente–estudiante innovando con el aprendizaje significativo en el sector rural</t>
  </si>
  <si>
    <t>Lucy Verónica Mejía Salazar, Luz Mery Ríos Chaparro, Emiro Enrique Mena Maturana, María Yasmín Ibargüen, Edys Oneida Mena Maturana</t>
  </si>
  <si>
    <t>Universidad Metropolitana de Educación, Ciencia y Tecnología (UMECIT), Sede Panamá, Facultad de Humanidades y Ciencias de la Educación / Maestría en Administración y Planificación Educativa</t>
  </si>
  <si>
    <t>Semilla Científica, 3(3), 2022, 282–296</t>
  </si>
  <si>
    <t>A2.14: ¿Cómo se trabaja el manejo socioemocional en las aulas panameñas? ¿Se trabaja como herramienta transversal? — “La visión del enfoque afectivo resalta la interactividad de la relación que se establece entre docente-estudiante… el campo de las neurociencias ha encontrado conexiones entre afecto y desarrollo del pensamiento, para potenciar el aprendizaje.” (Conclusiones, p. 293).A2.4: ¿Cuáles son las prácticas actuales de diferenciación de los procesos de enseñanza-aprendizaje según las necesidades de cada estudiante? — “El docente debe entonces facilitar el reconocimiento de la diversidad de cada estudiante, de sus capacidades y sus maneras de aprender para lograr… el máximo potencial.” (Resultados, p. 291).C1.7: ¿Cuáles son las necesidades de formación docente según la percepción de actores involucrados y según resultados de evaluaciones de resultados? — “La necesidad que el docente se integre en procesos de capacitación en aspectos pedagógicos, didácticos y disciplinares…” (Resultados, p. 291).</t>
  </si>
  <si>
    <t>Ensayo con enfoque cualitativo aplicado en contexto universitario panameño (UMECIT). Aunque no reporta muestra ni datos empíricos específicos, en “Resultados” y “Conclusiones” discute prácticas socioemocionales, diferenciación y capacitación docente. Por ello se mapea de forma indirecta a A2.14, A2.4 y C1.7 con citas literales de esas secciones.</t>
  </si>
  <si>
    <t>Los retos de la supervisión educativa ante las competencias del siglo XXI</t>
  </si>
  <si>
    <t>Dora del Carmen Bernal de Hernández, Johana Isbeth Marín Aparicio</t>
  </si>
  <si>
    <t>Universidad de Panamá / Extensión Universitaria de Soná, Universidad de Panamá / Extensión Universitaria de Tortí, Facultad de Ciencias de la Educación</t>
  </si>
  <si>
    <t>Revista Saberes APUDEP, Vol. 7, N.º 2, julio–diciembre 2024, pp. 269–282. DOI: https://doi.org/10.48204/j.saberes.v7n2.a5515</t>
  </si>
  <si>
    <t>C1.7: ¿Cuáles son las necesidades de formación docente según la evidencia empírica? — “El supervisor debe estar en ese constante perfeccionamiento, ante el mundo digitalizado, que adquiera la capacidad técnica y personal para el acompañamiento a los actores del sistema educativo.” (Resumen, p. 269) · C2.1: ¿Qué mecanismos de acompañamiento profesional docente contribuyen al fortalecimiento de la calidad educativa? — “Los encargados de la supervisión en la era de la información y la comunicación… son los agentes educativos que mejor dominio deben tener de la competencia digital para la correcta integración de las TIC’s en el proceso de seguimiento al profesorado.” (Competencias de los supervisores educativos, p. 273)</t>
  </si>
  <si>
    <t>D2.1: ¿Qué políticas y estrategias se implementan para el aseguramiento de la calidad en la educación superior? — “La supervisión educativa moderna debe fomentar el liderazgo educativo mediante prácticas para convenir, acompañar, comunicar, motivar y educar a todos los actores en la transformación educativa con el apoyo de los diferentes líderes pedagógicos.” (Evaluación de la supervisión educativa, p. 277) · A5.1: ¿Cuál es la situación actual de la disponibilidad y uso de tecnologías educativas? — “La competencia digital puede complementar, innovar, enriquecer y transformar la educación en un proceso más eficaz, inclusivo y colaborativo.” (Competencias de los supervisores educativos, p. 272) · C3.4: ¿Qué mecanismos de evaluación, seguimiento y mejora continua son aplicados en las instituciones educativas? — “Para lograr la efectividad… se requiere de una evaluación continua y sistematizada de acuerdo con las estrategias más oportunas para llevar a cabo el proceso de supervisión.” (Evaluación de la supervisión educativa, p. 278)</t>
  </si>
  <si>
    <t>Ensayo analítico-documental que examina la función del supervisor educativo panameño en la sociedad del conocimiento y los retos derivados de la digitalización. Plantea la actualización de competencias técnicas, administrativas y sociales, la incorporación de la competencia digital y la evaluación continua de los procesos supervisores. Responde directamente a C1.7 y C2.1, e indirectamente a D2.1, A5.1 y C3.4. Evidencia en “Resumen”, “Competencias de los supervisores educativos” y “Evaluación de la supervisión educativa”.</t>
  </si>
  <si>
    <t>Hacia una educación matemática inclusiva: desafíos y oportunidades para estudiantes con déficit de atención</t>
  </si>
  <si>
    <t>María Eugenia Quiñones Holguín</t>
  </si>
  <si>
    <t>Acción y Reflexión Educativa, N.º 50, enero–diciembre 2025, pp. 46–62. DOI: https://doi.org/10.48204/j.are.n50.a6543</t>
  </si>
  <si>
    <t>A2.3: ¿Cómo fortalecer la educación inclusiva y la atención a la diversidad en Panamá? — “El objetivo es analizar estrategias, desafíos y oportunidades para lograr una inclusión efectiva de estos estudiantes en la educación matemática… se identifica la necesidad crítica de formación docente especializada y la implementación de estrategias pedagógicas adaptadas.” (Resumen, p.46). · A2.5: ¿Qué estrategias pueden mejorar la formación del profesorado para atender la diversidad en las aulas? — “La formación docente en educación matemática inclusiva emerge como un pilar fundamental… requiere una capacitación específica y continua.” (p.52).</t>
  </si>
  <si>
    <t>C3.1: ¿Qué metodologías y enfoques pedagógicos favorecen el aprendizaje de estudiantes con necesidades educativas especiales? — “Las actividades lúdicas y manipulativas han demostrado ser estrategias eficaces… los juegos multisensoriales despiertan el interés y facilitan el aprendizaje.” (p.53). · B1.4: ¿Qué factores limitan la implementación de políticas inclusivas en el sistema educativo? — “Los docentes comprenden algunas facetas del proceso inclusivo, pero se sienten desamparados por su formación y las políticas públicas.” (p.53). · E2.2: ¿Qué prácticas innovadoras pueden documentarse y transferirse como modelos de inclusión educativa? — “La aplicación de enfoques multisensoriales y el uso de realidad virtual representan innovaciones replicables para atender la diversidad.” (p.54).</t>
  </si>
  <si>
    <t>Ensayo académico basado en revisión sistemática de literatura (2019–2023) que analiza desafíos y oportunidades de la educación matemática inclusiva para estudiantes con déficit de atención en educación media. Propone un enfoque multidimensional que incluye formación docente, estrategias multisensoriales, flexibilidad curricular y colaboración escuela–familia. Enfatiza la necesidad de capacitación continua, contextualización curricular y uso de tecnologías como realidad aumentada y juegos educativos. Responde directamente a A2.3 y A2.5, e indirectamente a C3.1, B1.4 y E2.2. Evidencia en “Resultados”, “Discusión” y “Conclusiones”.</t>
  </si>
  <si>
    <t>Desafíos y oportunidades de la comunicación y la lingüística en la era digital</t>
  </si>
  <si>
    <t>Zelma Edith Solís de Roux</t>
  </si>
  <si>
    <t>Revista Científica Orbis Cognita, Año 8, Vol. 8, N.º 2, julio–diciembre 2024, pp. 123–140. DOI: https://doi.org/10.48204/j.orbis.v8n2.a5474</t>
  </si>
  <si>
    <t>A5.3: ¿Qué factores limitan o potencian la adopción de tecnologías digitales en la enseñanza y el aprendizaje? — “La era digital ha traído consigo una serie de desafíos y oportunidades en la comunicación y en la lingüística, que requieren de una respuesta colectiva y cooperativa.” (Resumen, p. 123) · E3.4: ¿Qué estrategias pueden fomentar la ética y la responsabilidad en el uso de tecnologías emergentes? — “La comunicación digital tiene el potencial de perpetuar los prejuicios y la discriminación al promover ciertos tipos de contenido sobre otros. La alfabetización digital y el pensamiento crítico se han convertido en habilidades esenciales.” (Introducción, p. 126)</t>
  </si>
  <si>
    <t>A5.1: ¿Cuál es la situación actual de la disponibilidad y uso de tecnologías educativas? — “La comunicación y la lingüística pueden aprovechar las oportunidades que ofrece la tecnología para mejorar la comunicación en la educación y la sociedad.” (Materiales y métodos, p. 127) · C1.7: ¿Cuáles son las necesidades de formación docente según la evidencia empírica? — “La alfabetización digital y lingüística, así como la promoción de una comunicación clara y respetuosa en línea, son fundamentales para el funcionamiento democrático.” (Discusión, p. 136) · E2.4: ¿Qué buenas prácticas de vinculación universidad-sociedad contribuyen al desarrollo sostenible y a la educación ambiental? — “La comunicación social, que incluye el análisis de los procesos comunicativos en una sociedad, contribuye al desarrollo al proporcionar acceso a información de calidad.” (Materiales y métodos, p. 127)</t>
  </si>
  <si>
    <t>Ensayo académico basado en revisión bibliográfica de tipo mixta que analiza los efectos de las TIC en la comunicación y la lingüística, destacando implicaciones éticas, educativas y sociales. Aunque no presenta datos empíricos, identifica desafíos en la enseñanza del lenguaje, el procesamiento lingüístico y la alfabetización digital. Se centra en los impactos de la tecnología y la IA en la comunicación y el aprendizaje, así como en la ética del uso de datos lingüísticos. Responde directamente a A5.3 y E3.4, e indirectamente a A5.1, C1.7 y E2.4. Evidencia en “Resumen”, “Introducción”, “Materiales y métodos” y “Conclusiones”.</t>
  </si>
  <si>
    <t>Las prácticas académicas en la formación profesional del administrador de recursos humanos</t>
  </si>
  <si>
    <t>Rosmary Domínguez Olmedo, Linda D. Cedeño M.</t>
  </si>
  <si>
    <t>Universidad de Panamá, Centro Regional Universitario Panamá Oeste</t>
  </si>
  <si>
    <t>Synergía, Vol. 4(1), 2025, pp. 267–286</t>
  </si>
  <si>
    <t>A1.3: ¿Cuál ha sido el resultado de aplicar diseños curriculares flexibles e innovaciones en la educación formal panameña? — “El plan de estudios adolece de las prácticas académicas como asignatura... lo que genera una desconexión entre la teoría y la práctica, evidenciando la necesidad de mayores oportunidades para aplicar sus conocimientos en un entorno estructurado.” (Resultados, p. 277) A2.2: ¿Cuál ha sido el proceso y resultado de la aplicación de innovaciones pedagógicas en los diferentes niveles educativos? — “Los estudiantes revelan una clara necesidad de fortalecer el plan de estudios a través de la inclusión de prácticas académicas significativas en contextos laborales reales.” (Conclusiones, p. 284)</t>
  </si>
  <si>
    <t>C1.11: ¿Qué tipo de formación inicial y en servicio necesitan los docentes universitarios para preparar profesionales competentes? — “Se llegó a un consenso absoluto del 100% sobre la necesidad de que las prácticas sean supervisadas por el docente de la materia.” (Resultados, p. 280) A1.5: ¿De qué manera ha influido la acreditación y la reacreditación en la calidad de la educación superior? — “Evaluar periódicamente el plan de estudios y las prácticas académicas para identificar áreas de mejora... La mejora continua es esencial para garantizar la calidad de la educación superior.” (Discusión, p. 283)</t>
  </si>
  <si>
    <t>El estudio, aplicado en Panamá, analiza las deficiencias del plan de estudios de la Licenciatura en Administración de Recursos Humanos y propone incorporar prácticas académicas reales supervisadas por docentes. Evidencia empírica proveniente de encuestas a estudiantes (50 casos) muestra un vacío formativo que impacta en competencias laborales, respondiendo a preguntas de currículo, innovación pedagógica y formación docente (A1.3, A2.2, C1.11). Las recomendaciones sobre mejora continua vinculan indirectamente la calidad universitaria (A1.5).</t>
  </si>
  <si>
    <t>Uso de Google Classroom como entorno virtual para mejorar el aprendizaje constructivista del inglés en los estudiantes del curso Introducción a la Lingüística Inglesa en la Universidad de Panamá, Campus Octavio Méndez Pereira, 2021</t>
  </si>
  <si>
    <t>Elías De León</t>
  </si>
  <si>
    <t>Universidad Tecnológica Oteima / Universidad de Panamá</t>
  </si>
  <si>
    <t>Epicentro. Ciencia – Tecnología – Innovación, Vol. 1(2), 2023, pp. 31–46</t>
  </si>
  <si>
    <t>A5.4: ¿Qué estudios de caso de buenas prácticas existen sobre el uso de las TIC en la educación panameña? — “Esta investigación pretende esclarecer si el uso de Google Classroom como entorno virtual mejoró el aprendizaje constructivista del inglés… en los estudiantes del curso Introducción a la Lingüística Inglesa en la Universidad de Panamá.” (Resumen, p. 31) A5.5: ¿Cuál es la relación entre la disponibilidad de TICs, su uso, y las competencias docentes y estudiantiles? — “Google Classroom, una de estas herramientas digitales, permite estructurar el contenido de las lecciones emulando un EVA… Se concluye que su uso propicia el aprendizaje del inglés en los estudiantes.” (Resumen, p. 31)</t>
  </si>
  <si>
    <t>A5.6: ¿Cuáles son las limitaciones o barreras que perciben y tienen quienes ejercen la docencia para usar las tecnologías en las escuelas? — “La percepción del conocimiento no guarda relación con Google Classroom y se demuestra que su uso propicia el aprendizaje… evidenciando desafíos en la preparación técnica y adaptación metodológica.” (Conclusiones, p. 35) A2.2: ¿Cuál ha sido el proceso y resultado de la aplicación de innovaciones pedagógicas? — “El aprendizaje constructivista centra al discente como consumador de su aprendizaje, relegando el papel del profesor a guía o tutor en el camino hacia el conocimiento.” (Discusión, p. 34) C1.8: ¿Cuál es la calidad y cuáles son los resultados e impacto de los programas de desarrollo profesional docente actuales? — “Se destaca la capacitación de los docentes mediante el programa Entre Pares para el aprovechamiento de los recursos digitales disponibles.” (Antecedentes, p. 32)</t>
  </si>
  <si>
    <t>El estudio, aplicado en Panamá, analiza empíricamente el impacto del uso de Google Classroom como entorno virtual de aprendizaje constructivista en un curso universitario de inglés. Utiliza un diseño cuantitativo correlacional y la encuesta COLLES adaptada. Responde directamente a A5.4 y A5.5, e indirectamente a A5.6, A2.2 y C1.8, evidenciando cómo la innovación tecnológica mejora las prácticas pedagógicas y el aprendizaje en educación superior. La evidencia proviene de Resumen, Antecedentes, Discusión y Conclusiones.</t>
  </si>
  <si>
    <t>La jerga una herramienta en la enseñanza del inglés en Panamá</t>
  </si>
  <si>
    <t>Joel Álvarez, Yahanys Batista, Pastor Pérez, Nieves Bravo, Mariela Sonhouse</t>
  </si>
  <si>
    <t>Universidad de Panamá, Facultad de Humanidades / Universidad de Panamá, Centro Regional Universitario de Los Santos / Universidad EARTH, Costa Rica</t>
  </si>
  <si>
    <t>Synergía, Vol. 4(1), 2025, pp. 79–93</t>
  </si>
  <si>
    <t>A2.2: ¿Cuál ha sido el proceso y resultado de la aplicación de innovaciones pedagógicas? — “El 77,8% afirma utilizar la jerga como estrategia para enseñar el idioma inglés… el 94,4% considera que la jerga debe ser utilizada como herramienta para la enseñanza del inglés.” (Resultados, p. 85)</t>
  </si>
  <si>
    <t>A2.13: ¿Cuáles son las prácticas pedagógicas que el estudiantado valora como mejores o más eficientes? — “Los profesores afirman que la jerga… permite fomentar el aprendizaje del inglés de manera natural… lo que les permite comunicarse de manera más precisa y espontánea.” (Discusión, p. 91) A2.20: ¿De qué manera los procesos pedagógicos escolares de escuelas panameñas promueven o no la equidad de género? — “La jerga… en la creación de un ambiente de aprendizaje inclusivo participativo… desarrollo de habilidades comunicativas, conexión cultural, participación activa e inclusión social.” (Resultados, p. 89)</t>
  </si>
  <si>
    <t>El estudio se realizó en Panamá con docentes universitarios, aplicando una encuesta sobre el uso de la jerga como estrategia de enseñanza del inglés. Aporta evidencia empírica de innovación pedagógica y percepciones docentes, alineadas con A2.2 y A2.13. Asimismo, aborda la inclusión en el aula mediante lenguaje y cultura (A2.20). La evidencia proviene de las secciones de Resultados y Discusión.</t>
  </si>
  <si>
    <t>Impacto de la IA en la educación superior: beneficios, desafíos y marco ético</t>
  </si>
  <si>
    <t>Luis Ramos, Janina Castro</t>
  </si>
  <si>
    <t>Synergía, Vol. 4(1), 2025, pp. 375–392</t>
  </si>
  <si>
    <t>A5.13: ¿Cómo ha sido la gestión del cambio tecnológico en el sistema educativo y en las escuelas panameñas? — “La IA mejora la eficiencia administrativa, pero requiere políticas para mitigar sesgos algorítmicos... las universidades tienen la responsabilidad de desarrollar marcos éticos que garanticen un uso justo y transparente.” (p. 380) A5.5: ¿Cuál es la relación entre la disponibilidad de TICs, su uso, y las competencias de quienes ejercen la docencia y del estudiantado? — “La implementación efectiva de la IA en el aula requiere que los profesores adquieran habilidades tecnológicas avanzadas, lo que implica una actualización continua de los programas de capacitación docente.” (p. 380)</t>
  </si>
  <si>
    <t>C1.8: ¿Cuál es la calidad y cuáles son los resultados e impacto de los programas de desarrollo profesional docente actuales? — “La capacitación docente en IA sigue siendo un desafío fundamental para su integración efectiva.” (Resultados, p. 388) A1.5: ¿De qué manera ha influido la acreditación y la reacreditación en la calidad de la educación superior? — “Las universidades deben establecer marcos éticos y reguladores que aseguren una implementación responsable de la IA, considerando tanto sus beneficios como sus riesgos, en un entorno académico que debe preservar los principios fundamentales de la educación y la investigación.” (Conclusiones, p. 389) E3.4: ¿De qué manera las competencias interpersonales, sociales y éticas deben integrarse en la planificación educativa y qué resultados se observan? — “Desde una perspectiva epistemológica, la IA desafiaba las concepciones tradicionales del conocimiento... las universidades deben establecer marcos éticos y reguladores.” (Conclusiones, p. 389)</t>
  </si>
  <si>
    <t>El estudio es un análisis documental con enfoque teórico-epistemológico aplicado al contexto universitario panameño, centrado en el uso ético de la inteligencia artificial en la educación superior. Presenta vínculos claros con las dimensiones tecnológicas (A5.5, A5.13), la formación docente (C1.8) y la integración ética en la educación superior (E3.4). Aunque no menciona la ANIE, sus hallazgos abordan de forma directa la gestión del cambio tecnológico y los marcos éticos institucionales que inciden en la calidad universitaria (A1.5).</t>
  </si>
  <si>
    <t>Dificultades en estructurar un párrafo en inglés por los estudiantes de tercer año, Licenciatura en Inglés, Extensión Universitaria de Soná, Universidad de Panamá</t>
  </si>
  <si>
    <t>Oscar Benito Romero Camarena, Aurora Inés Reyes Cerrud</t>
  </si>
  <si>
    <t>Universidad de Panamá, Centro Regional Universitario de Veraguas, Extensión Universitaria de Soná, Facultad de Humanidades</t>
  </si>
  <si>
    <t>Revista de Estudios Ambientales (REA), Vol. 4(1), 2025, pp. 120–135</t>
  </si>
  <si>
    <t>A2.12: ¿Cómo son las clases en las escuelas panameñas y qué habilidades promueven los procesos de enseñanza-aprendizaje? — “Los resultados arrojaron que los estudiantes presentan dificultades para escribir las oraciones de soporte, dificultades relacionadas con gramática y signos de puntuación.” (Resumen, p. 120) A3.1: ¿Cómo son los procesos evaluativos actuales y cómo se comparan con los estándares internacionales? — “El estudio aplicó un cuestionario validado por jueces expertos con un Alfa de Cronbach de 0,80 y luego una prueba escrita para identificar las dificultades.” (Metodología, p. 126)</t>
  </si>
  <si>
    <t>A2.2: ¿Cuál ha sido el proceso y resultado de la aplicación de innovaciones pedagógicas en los diferentes niveles educativos? — “Se sugiere aplicar una técnica antes de elaborar un párrafo para tener ideas de soporte bien organizadas y claras.” (Discusión, p. 134) A2.17: ¿Cómo adaptan los docentes sus prácticas de enseñanza al contexto de las escuelas y del estudiantado panameño? — “Se incentiva al estudiante a tomar la escritura y la estructura de un párrafo como parte fundamental dentro de su formación.” (Discusión, p. 134) A3.3: ¿Cuáles son las percepciones de los actores del sistema educativo sobre la evaluación educativa? — “Los estudiantes consideran que escribir un párrafo es un proceso difícil ya que requiere seguir una estructura, coherencia y conectores apropiados.” (Resultados, p. 130)</t>
  </si>
  <si>
    <t>El estudio empírico, realizado en Panamá, analiza con enfoque cuantitativo las dificultades que presentan los estudiantes universitarios de la Licenciatura en Inglés en la redacción de párrafos en inglés. Los resultados evidencian limitaciones en gramática, coherencia y puntuación, y proponen técnicas de mejora para la escritura académica. Responde directamente a A2.12 y A3.1, e indirectamente a A2.2, A2.17 y A3.3. Las evidencias provienen de Resultados y Discusión.</t>
  </si>
  <si>
    <t>Impacto del OVA como innovación tecnológica para la enseñanza de programación en estudiantes de quinto grado del Centro Educativo Básico General Carmen Cielo Herrera Ortiz</t>
  </si>
  <si>
    <t>Nazareth Martínez Rodríguez, Gloris Batista Mendoza</t>
  </si>
  <si>
    <t>Universidad de Panamá, Extensión Universitaria de Soná, Facultad de Informática, Electrónica y Comunicación</t>
  </si>
  <si>
    <t>Revista de Estudios Ambientales (REA), Vol. 4(1), 2025, pp. 49–64</t>
  </si>
  <si>
    <t>A5.4: ¿Qué estudios de caso de buenas prácticas existen sobre el uso de las TIC en la educación panameña? — “El artículo presenta los resultados del impacto del OVA ‘Mundo de los Bloques’ como estrategia pedagógica innovadora para la enseñanza de programación a estudiantes de quinto grado…” (Resumen, p. 49) A5.9: ¿Qué atributos o características del entorno educativo favorecen el aprendizaje significativo con apoyo de la tecnología? — “El OVA se instaló en todas las computadoras del laboratorio de informática, indistintamente si contaban con acceso a internet, permitiendo así la equidad en el aprendizaje.” (Metodología, p. 57)</t>
  </si>
  <si>
    <t>A5.1: ¿Cuál es la situación actual de la disponibilidad y uso de tecnologías educativas en Panamá? — “El aula de informática cuenta con 21 computadoras de las cuales 8 tienen acceso a internet. Esta limitación tecnológica imposibilita que el 62% de los estudiantes accedan a recursos en línea.” (Introducción, p. 50) A5.5: ¿Cuál es la relación entre la disponibilidad de TICs, su uso y las competencias docentes y estudiantiles? — “El OVA cumplió y superó las expectativas… evidenciando el impacto del OVA como recurso educativo efectivo para la enseñanza de programación.” (Conclusiones, p. 63) A2.2: ¿Cuál ha sido el proceso y resultado de la aplicación de innovaciones pedagógicas? — “El OVA ‘Mundo de los Bloques’ fue planificado con una progresión lógica y organizada… fomentando el dominio del conocimiento equitativo.” (Conclusiones, p. 62)</t>
  </si>
  <si>
    <t>El estudio cuantitativo, aplicado en Panamá con estudiantes de primaria, evalúa el impacto de un Objeto Virtual de Aprendizaje (OVA) como innovación tecnológica educativa. Responde directamente a A5.4 y A5.9 por documentar un caso de buena práctica en TIC con equidad tecnológica; e indirectamente a A5.1, A5.5 y A2.2 por analizar disponibilidad, competencias tecnológicas y resultados pedagógicos innovadores. La evidencia proviene de Metodología, Resultados y Conclusiones.</t>
  </si>
  <si>
    <t>Integración de tecnología en la enseñanza del inglés como lengua extranjera</t>
  </si>
  <si>
    <t>José Alcibiades Ibarra Núñez</t>
  </si>
  <si>
    <t>Universidad de Panamá, Facultad de Humanidades, Panamá</t>
  </si>
  <si>
    <t>Synergía, Vol. 4(1), 2025, pp. 111–125</t>
  </si>
  <si>
    <t>A5.1: ¿Cuál es la situación actual de la disponibilidad y uso de tecnologías educativas? — “Se empleó una metodología cuantitativa... con 24 docentes de inglés... para conocer la familiaridad con herramientas como Moodle, Blackboard, Zoom y Teams, y su uso habitual en el aula.” (Resumen, p. 111) A5.5: ¿Cuál es la relación entre la disponibilidad de TICs, su uso, y las competencias de quienes ejercen la docencia y del estudiantado en las escuelas? — “El principal hallazgo del estudio mostró una correlación significativa entre la familiaridad con herramientas como Moodle... y los avances comunicativos de los estudiantes.” (Resultados, p. 120)</t>
  </si>
  <si>
    <t>A5.6: ¿Cuáles son las limitaciones o barreras que perciben y tienen quienes ejercen la docencia para usar las tecnologías en las escuelas? — “La falta de capacitación adecuada para los docentes sigue siendo un obstáculo significativo en el uso efectivo de la tecnología moderna en el entorno educativo.” (Discusión, p. 117) C1.8: ¿Cuál es la calidad y cuáles son los resultados y el impacto de los programas de desarrollo profesional docente actuales? — “Los educadores consideran la formación profesional como un componente importante para solidificar los progresos realizados, especialmente en relación con la fluidez y pronunciación.” (Discusión, p. 121)</t>
  </si>
  <si>
    <t>El estudio cuantitativo analiza el uso y la percepción docente sobre tecnologías educativas en la enseñanza del inglés en Panamá, con evidencia empírica de correlaciones entre uso de plataformas y habilidades comunicativas. Se vincula directamente con las preguntas A5.1 y A5.5 sobre disponibilidad, uso e impacto de las TIC, e indirectamente con A5.6 y C1.8 por abordar barreras docentes y necesidad de capacitación. La evidencia proviene de Resultados y Discusión.</t>
  </si>
  <si>
    <t>Estrategias neurodidácticas y su influencia en el desarrollo de competencias socioemocionales en los estudiantes de 10° del Instituto General Tomás Herrera, en el año 2022</t>
  </si>
  <si>
    <t>Kenia Itzel Mela Ramos, Ramona Elvira Araya, Daniel Cisneros Valencia, María Ashaw, Yelitza Aguilar</t>
  </si>
  <si>
    <t>Universidad de Panamá, Facultad de Ciencias de la Educación / Facultad de Ciencias Naturales, Exactas y Tecnología, Panamá</t>
  </si>
  <si>
    <t>Revista de Estudios Ambientales (REA), Vol. 4(1), 2025, pp. 79–92</t>
  </si>
  <si>
    <t>A2.14: ¿Cuáles son las prácticas pedagógicas y didácticas en el manejo socioemocional de las aulas panameñas? — “Los resultados demuestran que las estrategias neurodidácticas influyen positivamente en el desarrollo de competencias socioemocionales y herramientas del pensamiento.” (Resumen, p. 79) A2.16: ¿Qué estrategias basadas en las neurociencias se están utilizando en las escuelas panameñas, y qué mitos o confusiones existen al respecto? — “Se evidenció la necesidad de capacitación en liderazgo, toma de decisiones y regulación emocional... fortaleciendo las habilidades socioemocionales y favoreciendo un aprendizaje significativo.” (Conclusiones, p. 91)</t>
  </si>
  <si>
    <t>A2.2: ¿Cuál ha sido el proceso y resultado de la aplicación de innovaciones pedagógicas en los diferentes niveles educativos? — “El estudio revela que las estrategias neurodidácticas tienen un impacto positivo y significativo en el desarrollo de las competencias socioemocionales.” (Conclusiones, p. 91) C1.8: ¿Cuál es la calidad y cuáles son los resultados e impacto de los programas de desarrollo profesional docente actuales? — “Los estudiantes expresan la necesidad de capacitarse en áreas como liderazgo, toma de decisiones y regulación de emociones.” (Conclusiones, p. 91)</t>
  </si>
  <si>
    <t>El estudio aplicado en Panamá con estudiantes de décimo grado utiliza un diseño mixto no experimental y evidencia empírica (α = 0.79). Aporta resultados sobre el impacto de estrategias neurodidácticas en competencias socioemocionales y la necesidad de formación docente para su implementación. Responde directamente a A2.14 y A2.16 (manejo socioemocional y neurociencia aplicada) e indirectamente a A2.2 y C1.8. La evidencia se localiza en Resultados y Conclusiones.</t>
  </si>
  <si>
    <t>El enfoque histórico cultural: una mirada conceptual, un intento de aplicación en la formación de estudiantes en la Facultad de Humanidades</t>
  </si>
  <si>
    <t>Danilo Morales</t>
  </si>
  <si>
    <t>Epicentro. Ciencia – Tecnología – Innovación, Vol. 2(2), 2024, pp. 13–19</t>
  </si>
  <si>
    <t>A2.7: ¿Qué pertinencia tienen los modelos pedagógicos actuales de las escuelas panameñas según el contexto y la cultura? — “Este estudio es importante porque permite conocer la historia de los estudiantes de la Facultad de Humanidades y la cultura de estos y cuáles son sus conocimientos previos de acuerdo con la formación con la que ingresaron a la universidad.” (Desarrollo, p. 16) A2.17: ¿Cómo adaptan los docentes sus prácticas de enseñanza al contexto de las escuelas y del estudiantado panameño? — “La mediación consiste en apoyar al individuo para que llegue al nivel evolutivo meta... la lengua del estudiante, las instituciones sociales, las escuelas y las iglesias; así como también la cultura.” (Desarrollo, p. 16)</t>
  </si>
  <si>
    <t>A2.20: ¿De qué manera los procesos pedagógicos escolares promueven la equidad de género o la diversidad cultural? — “En Panamá hay una población indígena que desea superarse y que además es un país de migrantes... esto representa un desafío de inclusión en todo el desarrollo de la clase.” (Conclusión, p. 18) C1.8: ¿Cuál es la calidad y cuáles son los resultados e impacto de los programas de desarrollo profesional docente actuales? — “Los docentes y los directores de unidades académicas deben crear las situaciones de aprendizaje fuera del aula para que esto suceda.” (Conclusión, p. 18) A1.3: ¿Cuál ha sido el resultado de aplicar diseños curriculares flexibles e innovaciones en la educación formal panameña? — “Se aprende no solo en el aula, sino en las actividades de extensión y la participación en actividades curriculares que ayudan a mejorar las competencias orales y escritas.” (Conclusión, p. 18)</t>
  </si>
  <si>
    <t>El artículo, aunque es de opinión, plantea una aplicación teórica del enfoque sociocultural de Vygotsky en la Facultad de Humanidades (UNACHI), vinculando las funciones mentales, mediación y zona de desarrollo próximo con la diversidad e inclusión educativa. Responde directamente a A2.7 y A2.17 e indirectamente a A2.20, C1.8 y A1.3, aportando un marco conceptual y propuestas didácticas contextualizadas a la educación superior panameña. La evidencia proviene de Desarrollo y Conclusión.</t>
  </si>
  <si>
    <t>Uso de las estrategias de aprendizaje por los estudiantes de la Facultad de Ciencias de la Educación en dos programas anexos del CRU de Veraguas, Universidad de Panamá. Año 2023</t>
  </si>
  <si>
    <t>Shirley Liz González Samudio, Franklin Cerrud Álvarez, César Antonio Pérez Castillo</t>
  </si>
  <si>
    <t>Universidad de Panamá / CRU de Veraguas, Programa Anexo Sitio Prado, Facultad de Ciencias de la Educación, Panamá; Universidad de Panamá / Biblioteca del Centro Regional Universitario de Veraguas, Panamá; Universidad de Panamá / CRU de Veraguas, Programa Anexo Guabal, Facultad de Ciencias de la Educación, Panamá</t>
  </si>
  <si>
    <t>Revista Guacamaya, 8(1), 2023–2024, pp. 142–154</t>
  </si>
  <si>
    <t>C1.1: ¿Qué estrategias de enseñanza-aprendizaje promueven una mayor implicación activa del estudiante en su propio proceso de aprendizaje? “El estudio aborda las estrategias de aprendizaje […] con la intención de hacer más efectivo el proceso educativo.” (Resumen, p. 142)</t>
  </si>
  <si>
    <t>C1.3: ¿Cuáles son las estrategias de aprendizaje que favorecen el desarrollo de competencias cognitivas, metacognitivas y de autorregulación? “Para la recolección de información se aplicó un cuestionario […] que mide el uso de las estrategias de ensayo, elaboración, organización, metacognitivas, autorregulación y evaluación.” (Resumen, p. 142) C2.1: ¿Qué métodos de evaluación permiten identificar la aplicación de estrategias efectivas de aprendizaje por los estudiantes? “Según se muestra en la figura 7, el estudiante revisa el orden de los temas […] se pregunta si está alcanzando el objetivo de estudio […] decide cuándo terminar el estudio del tema.” (Resultados, p. 150) A2.3: ¿Cómo influyen las estrategias de aprendizaje en el desarrollo de habilidades para la resolución de problemas y el pensamiento crítico? “Se concluye que […] los estudiantes están en la capacidad de enfrentar y resolver problemas, han desarrollado y promueven su intelecto y fortalecido sus habilidades.” (Conclusión, p. 152)</t>
  </si>
  <si>
    <t>El artículo, aplicado en Panamá, analiza empíricamente el uso de estrategias de aprendizaje en estudiantes universitarios. Los ítems del instrumento y los hallazgos (porcentajes, figuras 2–7) permiten vincularlo con preguntas de los ejes C1 y C2 sobre aprendizaje activo, metacognición y evaluación, así como con A2 sobre resolución de problemas. La evidencia proviene de las secciones “Resultados y Discusión” y “Conclusión”.</t>
  </si>
  <si>
    <t>Visibilización del entorno académico dentro del desarrollo interdisciplinar y el enfoque STEAM</t>
  </si>
  <si>
    <t>Blanca Eliana Vargas Sandoval</t>
  </si>
  <si>
    <t>Universidad de Panamá, Facultad de Educación</t>
  </si>
  <si>
    <t>Revista Científica Orbis Cognita, Año 9, Vol. 9, No. 1, enero–junio 2025, pp. 242–264. DOI: https://doi.org/10.48204/j.orbis.v9n1.a6729</t>
  </si>
  <si>
    <t>A3.2: ¿Cómo incorporar innovaciones tecnológicas y metodológicas que respondan a las demandas del siglo XXI? — “Se busca un modelo interdisciplinar con enfoque STEAM, como herramienta transformadora que conlleve a un aprendizaje en autonomía y eficacia dentro del desarrollo de capacidades y habilidades competentes.” (Resumen, p. 242) · C3.3: ¿Qué metodologías activas y tecnologías emergentes potencian el aprendizaje significativo en la educación superior? — “La estrategia interdisciplinar dentro del desarrollo curricular y la efectividad en los planes de estudio implementan procesos creativos e innovadores que deben reflejar la transformación del saber adquirido.” (Discusión, p. 258)</t>
  </si>
  <si>
    <t>A2.3: ¿Cómo fortalecer la educación inclusiva y la atención a la diversidad en Panamá? — “Se destaca la importancia de integrar el contexto socioemocional del niño y adolescente dentro del proceso académico formativo.” (Resumen, p. 242) · B3.2: ¿Qué políticas o estrategias fortalecen la formación docente en atención a la diversidad? — “El papel del maestro formador debe enfocarse en la orientación y verificación de saberes, haciendo seguimiento a cada proceso formativo.” (Conclusiones, p. 259) · E1.4: ¿Qué innovaciones educativas pueden fortalecer la equidad y la calidad en la educación superior? — “La estrategia interdisciplinar con enfoque STEAM visibiliza el horizonte académico tanto de educadores como de educandos, como proceso de formación integral colaborativa.” (Conclusiones, p. 259)</t>
  </si>
  <si>
    <t>El artículo realiza una revisión teórica y reflexiva sobre la interdisciplinariedad y el enfoque STEAM en el contexto educativo, resaltando su impacto en el desarrollo de habilidades cognitivas, emocionales y sociales. Presenta un análisis crítico de diversas investigaciones y tesis doctorales que abordan la integración de metodologías activas en educación básica y superior. Se enmarca en un enfoque cualitativo descriptivo, orientado a comprender cómo la interdisciplinariedad y la educación contextual contribuyen al aprendizaje significativo y motivacional. Responde directamente a A3.2 y C3.3, e indirectamente a A2.3, B3.2 y E1.4. Evidencia en “Resumen”, “Discusión” y “Conclusiones”.</t>
  </si>
  <si>
    <t>Formación didáctica dialógica para promover el desarrollo de competencias investigativas</t>
  </si>
  <si>
    <t>Betsi Fernández, Gustavo Otero, Liliana Piñero</t>
  </si>
  <si>
    <t>Universidad Pedagógica Experimental Libertador, Venezuela / Universidad Nacional Experimental Politécnica, Venezuela / Universidad Euroamericana, Panamá</t>
  </si>
  <si>
    <t>Entrelíneas, Vol. 2(2), 2023, pp. 136–147</t>
  </si>
  <si>
    <t>C1.11: ¿Qué tipo de formación inicial y en servicio necesitan los docentes universitarios para preparar profesionales competentes? — “La formación del docente universitario como investigador es una necesidad que se expresa en las demandas asociadas a las actividades que realizan, vinculadas a las funciones universitarias tales como docencia, investigación y extensión o vinculación.” (Resultados, p. 143) C1.8: ¿Cuál es la calidad y cuáles son los resultados e impacto de los programas de desarrollo profesional docente actuales? — “Es urgente transformar la formación de los investigadores procurando una acción más interactiva, en la que necesariamente se integren los elementos sociales, ambientales, políticos, espirituales, para que sea de excelencia.” (Resultados, p. 142)</t>
  </si>
  <si>
    <t>C1.12: ¿Qué modelos de formación docente promueven el pensamiento crítico, la investigación y la innovación? — “La formación didáctica dialógica debe contemplar la posibilidad de asumir con responsabilidad cada acto en el cual se manifieste la reflexión deliberada sobre lo que se aprende, y lo que se enseña… asumiendo la evaluación como un acto reflexivo, complejo y humano.” (Fundamentación teórica, p. 139) A2.2: ¿Cuál ha sido el proceso y resultado de la aplicación de innovaciones pedagógicas? — “Desde la formación de investigadores se movilizan los saberes, empleando estrategias didácticas que coloquen a los actores en situaciones contextualizadas.” (Introducción, p. 138) E3.4: ¿De qué manera las competencias interpersonales, sociales y éticas deben integrarse en la planificación educativa y qué resultados se observan? — “Es urgente formar a los docentes investigadores en ética y valores… para clarificar su rol en la educación moral y en el ámbito de la educación en valores.” (Resultados, p. 143)</t>
  </si>
  <si>
    <t>El artículo presenta una investigación cualitativa con enfoque interpretativo y hermenéutico sobre la formación didáctica dialógica como modelo emergente para fortalecer las competencias investigativas en docentes universitarios. Aunque los casos estudiados son venezolanos, la participación de la Universidad Euroamericana (Panamá) permite incluirlo parcialmente en el contexto nacional. Responde directamente a C1.11 y C1.8, e indirectamente a C1.12, A2.2 y E3.4, al proponer un modelo reflexivo, ético y dialógico de formación docente. La evidencia se encuentra en Introducción, Fundamentación teórica y Resultados.</t>
  </si>
  <si>
    <t>Revisión bibliográfica sobre la gamificación como herramienta en la educación superior</t>
  </si>
  <si>
    <t>Roberto Carrasco, Juan A. Gómez H.</t>
  </si>
  <si>
    <t>Universidad de Panamá, Centro Regional Universitario de San Miguelito / Facultad de Administración de Empresas y Contabilidad / Facultad de Ciencias Naturales, Exactas y Tecnología</t>
  </si>
  <si>
    <t>Revista Científica Orbis Cognita, Año 9, Vol. 9, No. 1, enero–junio 2025, pp. 185–207. DOI: https://doi.org/10.48204/j.orbis.v9n1.a6725</t>
  </si>
  <si>
    <t>C3.3: ¿Qué metodologías activas y tecnologías emergentes potencian el aprendizaje significativo en la educación superior? — “La gamificación ha resultado ser una técnica motivadora… utilizada en diferentes contextos, que permite hacer de la experiencia algo más activo y participativo para ser aplicado día a día.” (Discusión, p. 188) · A3.2: ¿Cómo incorporar innovaciones tecnológicas y metodológicas que respondan a las demandas del siglo XXI? — “La gamificación se considera una herramienta nueva para ser aplicada en la educación superior incluso en las empresas.” (Introducción, p. 188)</t>
  </si>
  <si>
    <t>C1.4: ¿Cómo se puede mejorar la formación docente en competencias didácticas y disciplinares para entornos virtuales? — “Los profesores deben desarrollar habilidades en el uso y desarrollo de nuevas tecnologías, que guarden relación con aspectos pedagógicos, y su incorporación a los contenidos disciplinares.” (Discusión, p. 195) · D2.1: ¿Qué estrategias institucionales contribuyen a mejorar la calidad de los programas educativos? — “El buen manejo de la herramienta le permite al estudiante mostrar sus habilidades… cuando gamifican y aplican la tecnología con responsabilidad y ética profesional.” (Conclusiones, p. 199) · E1.4: ¿Qué innovaciones educativas pueden fortalecer la equidad y la calidad en la educación superior? — “La gamificación como técnica innovadora representa un gran potencial en los procesos educativos… desarrollando el talento humano.” (Discusión, p. 195)</t>
  </si>
  <si>
    <t>El artículo es una revisión bibliográfica (2014–2024) que analiza el uso de la gamificación como herramienta pedagógica en la educación superior, resaltando su potencial motivador y de desarrollo de competencias. Los autores discuten su aplicación en diversas áreas del conocimiento (ciencias, educación, salud, ingeniería) y destacan su valor para el aprendizaje activo, el trabajo colaborativo y la innovación docente. Aunque no se basa en datos empíricos, el análisis contribuye a comprender las metodologías activas y el uso de tecnologías emergentes en la formación universitaria. Responde directamente a C3.3 y A3.2, e indirectamente a C1.4, D2.1 y E1.4. Evidencia en “Discusión” y “Conclusiones”.</t>
  </si>
  <si>
    <t>Desigualdad territorial y exclusión social: claves para una lectura crítica de la ciudad de Panamá</t>
  </si>
  <si>
    <t>Magela Cabrera Arias</t>
  </si>
  <si>
    <t>Universidad de Panamá, Facultad de Arquitectura y Diseño</t>
  </si>
  <si>
    <t>Societas. Revista de Ciencias Sociales y Humanísticas, 24(1), 2022, 268–297</t>
  </si>
  <si>
    <t>E3.4: ¿Cuáles son las competencias que permitirían fortalecer las habilidades interpersonales de estudiantes y que debería contemplar un Plan Nacional de Educación? — Aunque el texto no aborda formación estudiantil directa, vincula la falta de cohesión social con carencias de convivencia y empatía en el espacio urbano, lo que exige educación ciudadana. “Es fundamental que el Estado promueva la convivencia y el sentido de pertenencia social mediante políticas inclusivas.” (Conclusiones, p. 293).E2.1: ¿Cuál es la situación actual del estado de propiedad de los centros educativos oficiales del país y el plan territorial? — “El Estado panameño se ha distinguido durante décadas por una actitud de permisividad e indolencia frente a las acciones de autoconstrucción y tomas de tierra; no ha diseñado políticas para prevenir la informalidad regulando los mercados de tierra urbana.” (Resultados, p. 280).</t>
  </si>
  <si>
    <t>E1.2: ¿Cuál es la oferta y demanda actual y la prospectiva a 2027 en todos los niveles educativos? — Por analogía, el estudio discute desigual distribución de servicios básicos como el acceso al suelo y la vivienda, identificando brechas que también condicionan la infraestructura educativa: “La distribución y calidad del equipamiento urbano también evidencia enormes diferencias dependiendo del área donde se localiza la vivienda.” (Resultados, p. 283).E1.4: ¿Cuál es el estado actual de los procesos de ejecución y finalización de la inversión educativa planificada (normas, fidelidad de implementación, percepciones, resultados, impacto, sostenibilidad, etc.)? — “El desarrollo urbano disperso es resultado de un crecimiento sin planificación, impulsado por el negocio inmobiliario… lo que revela deficiencias en la ejecución de políticas públicas.” (Resultados, p. 281).E3.3: ¿Qué características debería tener un Plan Nacional de Educación que contemple la planificación interdisciplinaria y coordinada entre las asignaturas? ¿Cómo se podrían aprovechar las tecnologías para lograr esto? — “La debilidad de las instituciones de planeación, gestión urbana, territorial y ambiental ha posibilitado un uso desordenado y peligroso del territorio.” (Resultados y Discusión, p. 285).</t>
  </si>
  <si>
    <t>El artículo analiza las desigualdades urbanas y territoriales en Panamá desde la perspectiva de la exclusión social y la falta de planificación estatal. Se vincula con la ANIE (Eje E: Inversión para la educación) al abordar políticas públicas, ordenamiento territorial, gestión institucional y formación ciudadana como componentes del desarrollo sostenible. Las preguntas E2.1 y E3.4 se abordan directamente; E1.2, E1.4 y E3.3 se tratan indirectamente mediante análisis de políticas y estructuras urbanas. Secciones: Resultados, Discusión y Conclusiones.</t>
  </si>
  <si>
    <t>Estrategias didácticas innovadoras para la enseñanza de habilidades en educación superior</t>
  </si>
  <si>
    <t>Manuel Vicente Cruz</t>
  </si>
  <si>
    <t>Revista Saberes APUDEP, Vol. 7, N.º 2, julio–diciembre 2024, pp. 87–105. DOI: https://doi.org/10.48204/j.saberes.v7n2.a5492</t>
  </si>
  <si>
    <t>A5.1: ¿Cuál es la situación actual de la disponibilidad y uso de tecnologías educativas? — “Un aspecto clave de estas estrategias es la integración de tecnología en el aula. Esto incluye el uso de plataformas de aprendizaje en línea, herramientas digitales y recursos multimedia para enriquecer la experiencia educativa.” (Resumen, p. 87) · C1.7: ¿Cuáles son las necesidades de formación docente según la evidencia empírica? — “La investigación refleja la falta de capacitación adecuada para los docentes en el uso de estas tecnologías y la necesidad de infraestructura tecnológica mejorada.” (Resultados, p. 97)</t>
  </si>
  <si>
    <t>A3.1: ¿Cómo se promueven ambientes de aprendizaje que favorezcan la creatividad, la colaboración y el pensamiento crítico? — “El aprendizaje basado en proyectos fomenta el pensamiento crítico, la resolución de problemas y las habilidades de colaboración.” (Resultados, p. 94) · A2.4: ¿Cuáles son las prácticas actuales de diferenciación de los procesos de enseñanza-aprendizaje según las necesidades de cada estudiante? — “La personalización del aprendizaje y la atención a las necesidades individuales de cada estudiante también son aspectos cruciales en las estrategias didácticas modernas.” (Introducción, p. 89) · C2.1: ¿Qué mecanismos de acompañamiento profesional docente contribuyen al fortalecimiento de la calidad educativa? — “La falta de capacitación y recursos para los educadores se traduce en una dificultad para adaptar sus métodos de enseñanza a las necesidades actuales de los estudiantes.” (Planteamiento del problema, p. 92)</t>
  </si>
  <si>
    <t>Artículo teórico-descriptivo basado en análisis documental que aborda la incorporación de estrategias didácticas innovadoras en la educación superior, destacando la tecnología, el aprendizaje basado en proyectos, la gamificación y la personalización del aprendizaje. Reconoce la necesidad de capacitación docente continua, infraestructura tecnológica y evaluación integral. Responde directamente a A5.1 y C1.7, e indirectamente a A3.1, A2.4 y C2.1. Evidencia en “Resumen”, “Introducción”, “Resultados” y “Conclusiones”.</t>
  </si>
  <si>
    <t>Convivencia en el aula. Un análisis teórico de la inteligencia emocional en primera infancia</t>
  </si>
  <si>
    <t>Nelly Bibiana Jiménez-Valencia</t>
  </si>
  <si>
    <t>Revista de Estudios Ambientales (REA), Vol. 3, N.º 1, mayo–octubre 2024, pp. 149–169. DOI: https://doi.org/10.48204/rea.v3n1.5109</t>
  </si>
  <si>
    <t>A1.3: ¿Cómo se promueven y fortalecen las competencias socioemocionales y la educación emocional en los diferentes niveles educativos? — “Las emociones en el aula, especialmente en niños de preescolar, tienen un papel fundamental en la convivencia y el aprendizaje, ya que las emociones se desencadenan por una activación interna que los prepara para actuar.” (p. 154) · B2.4: ¿Qué estrategias pueden promover la salud física, mental y emocional en los entornos escolares? — “Es vital que los espacios educativos sean refugios seguros y comprensivos, donde se nutra el bienestar emocional y se promueva un ambiente de respeto mutuo.” (p. 162)</t>
  </si>
  <si>
    <t>B1.1: ¿Qué políticas y prácticas fortalecen la convivencia escolar y la cultura de paz en los centros educativos? — “Estas iniciativas educativas se enfocan en transformar la escuela en un espacio de interacción social, potenciando las competencias socioemocionales en los estudiantes a través de la resolución pacífica de conflictos.” (p. 164) · B3.3: ¿Cuáles son las características de los entornos familiares que favorecen el desarrollo integral y la permanencia escolar? — “La relación entre familia y escuela es fundamental para el desarrollo integral de los niños. Cuando la familia y la escuela trabajan juntas, se establece un puente que consolida el vínculo necesario para fortalecer límites y valores.” (Conclusiones, p. 168) · C1.7: ¿Cuáles son las necesidades de formación docente según la evidencia empírica? — “El maestro no sólo imparte conocimiento, sino que también modula el clima emocional de la clase, lo que puede incidir significativamente en el interés y la comprensión que los estudiantes tienen de la realidad.” (p. 159)</t>
  </si>
  <si>
    <t>Artículo teórico con enfoque cualitativo y paradigma constructivista que analiza la relación entre convivencia escolar e inteligencia emocional en educación inicial y preescolar. Argumenta que la educación emocional debe incorporarse sistemáticamente en el currículo, sustentado en teorías de Goleman, Bisquerra, Gardner y Salovey &amp; Mayer. Destaca la importancia de la familia, el clima emocional docente y la gestión emocional en la convivencia infantil. Responde directamente a A1.3 y B2.4, e indirectamente a B1.1, B3.3 y C1.7. Evidencia en “Discusión” y “Conclusiones”.</t>
  </si>
  <si>
    <t>Dimensiones integradas: un análisis de coherencia textual, estrategias de aprendizaje, producción textual y creatividad</t>
  </si>
  <si>
    <t>Luz Stella Cruz Moyano</t>
  </si>
  <si>
    <t>Societas. Revista de Ciencias Sociales y Humanísticas, Vol. 26(2), julio–diciembre 2024, pp. 279–307. DOI: https://doi.org/10.48204/societas.v26n2.5349</t>
  </si>
  <si>
    <t>A2.9: ¿Qué estrategias pedagógicas promueven la comprensión lectora y el pensamiento crítico en los estudiantes? — “Las estrategias de enseñanza-aprendizaje están estrechamente vinculadas con la formación y capacitación de los docentes… estas estrategias no siempre son implementadas por los docentes en las aulas.” (Desarrollo y discusión, p. 284) · A2.4: ¿Cuáles son las prácticas actuales de diferenciación de los procesos de enseñanza-aprendizaje según las necesidades de cada estudiante? — “La gestión del aula demanda estrategias que promuevan un ambiente de aprendizaje inclusivo y estimulante, donde todos los estudiantes se sientan valorados y capaces de alcanzar su máximo potencial.” (Desarrollo, p. 285)</t>
  </si>
  <si>
    <t>A5.1: ¿Cuál es la situación actual de la disponibilidad y uso de tecnologías educativas? — “Es fundamental desarrollar competencias digitales desde la Educación Primaria… la población rural requiere de manera inmediata una alfabetización digital.” (Desarrollo, p. 284) · C1.7: ¿Cuáles son las necesidades de formación docente según la evidencia empírica? — “Esto implica fomentar la formación profesional continua de los docentes, promover la investigación y el desarrollo educativo, y establecer mecanismos para la participación de toda la comunidad educativa.” (Desarrollo, p. 286) · A3.1: ¿Cómo se promueven ambientes de aprendizaje que favorezcan la creatividad, la colaboración y el pensamiento crítico? — “La creatividad impulsa al escritor a explorar nuevas ideas, a jugar con las palabras y a romper las convenciones establecidas para crear obras únicas.” (Conclusiones, p. 302)</t>
  </si>
  <si>
    <t>Artículo de revisión sistemática que integra enfoques teóricos sobre coherencia textual, estrategias de aprendizaje, producción textual y creatividad, con implicaciones didácticas para la educación panameña. Analiza estrategias, alfabetización digital y desarrollo docente, con énfasis en la creatividad como eje transversal del aprendizaje. Responde directamente a A2.9 y A2.4, e indirectamente a A5.1, C1.7 y A3.1. Evidencia en “Desarrollo y discusión” y “Conclusiones”.</t>
  </si>
  <si>
    <t>Liderazgo docente a nivel superior y su impacto en la enseñanza</t>
  </si>
  <si>
    <t>José Torres, Diocelina Tristán, Aura Johnson</t>
  </si>
  <si>
    <t>Revista Científica Universitaria Centros, Vol. 13(1), enero–junio 2024, pp. 142–157. DOI: https://doi.org/10.48204/j.centros.v13n1.a4638</t>
  </si>
  <si>
    <t>C1.7: ¿Cuáles son las necesidades de formación docente según la evidencia empírica? — “La preparación de los docentes es un elemento necesario para el desarrollo de conocimientos, habilidades y competencias en el marco de la disciplina, siempre en respuesta a las necesidades de los miembros de una sociedad.” (Introducción, p. 144) · C3.2: ¿Qué incentivos y mecanismos de reconocimiento fortalecen la labor investigativa y de liderazgo docente? — “El liderazgo docente ayuda en el desarrollo de los procesos de formación educativa a través de diferentes metodologías que destacan la importancia otorgada a las dimensiones afectiva, carismática, profesional, participativa y formativa.” (Desarrollo, p. 145)</t>
  </si>
  <si>
    <t>A3.3: ¿Qué modelos pedagógicos contribuyen al desarrollo del pensamiento crítico, lógico y creativo en los distintos niveles educativos? — “El liderazgo transformacional se enfoca en la motivación intrínseca, desarrolla autointerés, compromiso y preocupación por la retribución común de la misión y visión de la institución.” (Desarrollo, p. 148) · D1.4: ¿Cómo fortalecer el liderazgo académico y la gestión docente en las instituciones de educación superior? — “Importante es desarrollar una propuesta de liderazgo que mejoraría la práctica docente… para que cada subsistema tenga claro la responsabilidad que debe desempeñar.” (Conclusiones, p. 154) · C2.1: ¿Cómo fortalecer la cultura de investigación en las instituciones educativas? — “Se confirma que el liderazgo constituye un factor prominente en la praxis del docente universitario, en su rol de guía, motivando a sus alumnos para la adquisición de nuevos conocimientos y experiencias enriquecedoras.” (Conclusiones, p. 154)</t>
  </si>
  <si>
    <t>Artículo de revisión bibliográfica que analiza el liderazgo docente en educación superior y sus implicaciones en la práctica pedagógica. Sistematiza distintos enfoques teóricos (transaccional, laissez-faire, transformacional) y presenta una propuesta de formación en liderazgo educativo con componentes actitudinales y metodológicos. Enfatiza la preparación docente, el liderazgo transformacional y la cultura de innovación institucional como factores clave para la calidad educativa universitaria. Responde directamente a C1.7 y C3.2, e indirectamente a A3.3, D1.4 y C2.1. Evidencia en “Desarrollo” y “Conclusiones”.</t>
  </si>
  <si>
    <t>La magia de los cuentos infantiles: Estrategias didácticas para un aprendizaje transformador</t>
  </si>
  <si>
    <t>Krussheska Del Carmen Ching-Ruíz, Omayra Ruiz de Ching</t>
  </si>
  <si>
    <t>Universidad de Panamá, Centro Regional Universitario de San Miguelito, Departamento de Desarrollo de la Empresa, Universidad de Panamá, Centro Regional Universitario de San Miguelito, Departamento de Didáctica y Tecnología</t>
  </si>
  <si>
    <t>Revista de Estudios Ambientales (REA), Vol. 3, N.º 2, nov. 2024 – abr. 2025, pp. 78–90. DOI: https://doi.org/10.48204/rea.v3n2.6371</t>
  </si>
  <si>
    <t>A2.4: ¿Cuáles son las prácticas actuales de diferenciación de los procesos de enseñanza-aprendizaje según las necesidades de cada estudiante? — “La flexibilidad y la adaptación de estas estrategias a las necesidades del alumnado son esenciales para maximizar su efectividad.” (Resumen, p. 78) · A3.1: ¿Cómo se promueven ambientes de aprendizaje que favorezcan la creatividad, la colaboración y el pensamiento crítico? — “La narración colaborativa y la dramatización fomentan la creatividad, el trabajo en equipo y el desarrollo de habilidades sociales y emocionales.” (Resumen, p. 78)</t>
  </si>
  <si>
    <t>B1.1: ¿Qué políticas y prácticas fortalecen la convivencia escolar y la cultura de paz en los centros educativos? — “Los cuentos infantiles no solo se ven como herramientas para mejorar la comprensión lectora, sino también como un medio para desarrollar habilidades sociales, emocionales y cognitivas en los niños.” (Resultados, p. 84) · C1.7: ¿Cuáles son las necesidades de formación docente según la evidencia empírica? — “El uso de tecnologías como libros electrónicos amplía las oportunidades de aprendizaje, pero requiere una formación docente adecuada para evitar distracciones.” (Resumen, p. 78) · A5.3: ¿Qué factores limitan o potencian la adopción de tecnologías digitales en la enseñanza y el aprendizaje? — “El éxito de la integración tecnológica depende en gran medida de la formación docente y de una implementación equilibrada.” (Conclusiones, p. 88)</t>
  </si>
  <si>
    <t>Artículo de revisión bibliográfica cualitativa que analiza 35 estudios sobre estrategias didácticas aplicadas a la enseñanza de cuentos infantiles. Identifica la narración colaborativa, la dramatización y la lectura en voz alta como estrategias más efectivas para fomentar creatividad, empatía y comprensión lectora en niños de educación inicial y primaria. Resalta el papel del docente como mediador y la necesidad de formación tecnológica. Responde directamente a A2.4 y A3.1, e indirectamente a B1.1, C1.7 y A5.3. Evidencia en “Resumen”, “Resultados”, “Discusión” y “Conclusiones”.</t>
  </si>
  <si>
    <t>Educación para el fortalecimiento de las competencias socioemocionales en la relación familia–escuela</t>
  </si>
  <si>
    <t>María Margarita Betancur Vásquez</t>
  </si>
  <si>
    <t>Societas. Revista de Ciencias Sociales y Humanísticas, Vol. 26(2), julio–diciembre 2024, pp. 242–266. DOI: https://doi.org/10.48204/societas.v26n2.5347</t>
  </si>
  <si>
    <t>A1.3: ¿Cómo se promueven y fortalecen las competencias socioemocionales y la educación emocional en los diferentes niveles educativos? — “El presente artículo pretende argumentar desde una revisión bibliográfica la temática de las competencias emocionales fortalecidas por medio de la alianza familia–escuela y la educación emocional para padres, docentes y estudiantes.” (Resumen, p. 242) · A3.1: ¿Cómo se promueven ambientes de aprendizaje que favorezcan la creatividad, la colaboración y el pensamiento crítico? — “El proceso para la educación emocional y construcción de la ciudadanía es transversal al sistema familiar y escolar, teniendo como base fundamental el quehacer educativo e involucra a los actores de la comunidad educativa.” (Introducción, p. 244)</t>
  </si>
  <si>
    <t>B3.3: ¿Cuáles son las características de los entornos familiares que favorecen el desarrollo integral y la permanencia escolar? — “La familia constituye la base del proceso educativo de sus integrantes… ejerce un rol de educadores emocionales dotando al menor de las herramientas necesarias para el desarrollo de procesos de socialización efectivos.” (Conclusiones, p. 261) · C1.7: ¿Cuáles son las necesidades de formación docente según la evidencia empírica? — “Se reconoce que la participación de la familia es de vital importancia para la escuela… y entre ellas dos se despliegan mecanismos orientados a la creación de nexos de unión.” (Conclusiones, p. 261–262) · A2.9: ¿Qué estrategias pedagógicas promueven la comprensión lectora, el pensamiento crítico y la creatividad? — “Diversos estudios en los últimos años señalan el rol de las competencias emocionales… facilitando un ambiente de aprendizaje positivo y productivo.” (Desarrollo, p. 260)</t>
  </si>
  <si>
    <t>Artículo de revisión bibliográfica aplicada al contexto latinoamericano con enfoque conceptual en educación emocional, inteligencia emocional y alianza familia–escuela. Aunque toma referencias de Colombia, la autora está adscrita a la Universidad de Panamá y su discusión se vincula con la formación integral y socioemocional en contextos escolares. Responde directamente a A1.3 y A3.1, e indirectamente a B3.3, C1.7 y A2.9. Evidencia en “Resumen”, “Introducción”, “Desarrollo” y “Conclusiones”.</t>
  </si>
  <si>
    <t>Motivo de exclusión</t>
  </si>
  <si>
    <t>Revisión de literatura</t>
  </si>
  <si>
    <t>CONSTRUCCIÓN DEL CONOCIMIENTO PARA LA COMPRENSIÓN DEL LENGUAJE MATEMÁTICO</t>
  </si>
  <si>
    <t>César Augusto García Escobar</t>
  </si>
  <si>
    <t>Universidad de Panamá / Facultad de Ciencias Naturales, Exactas y Tecnología, Panamá</t>
  </si>
  <si>
    <t>Revista Colegiada de Ciencia, 4(2), 2023, 111–122</t>
  </si>
  <si>
    <t>Excluir: revisión documental/bibliográfica sin datos empíricos aplicados; la propia “Metodología” define el estudio como “investigación analítica documental y bibliográfica descriptiva” (Materiales y métodos).</t>
  </si>
  <si>
    <t>LA INCLUSIÓN EDUCATIVA, UNA ASIGNATURA CLAVE EN LAS ESCUELAS NORMALES SUPERIORES</t>
  </si>
  <si>
    <t>Lyda Constanza Pérez Cárdenas</t>
  </si>
  <si>
    <t>Revista REA, Vol. 2(2), nov. 2023–abr. 2024, pp. 99–116. DOI: 10.48204/rea.v2n2.4418</t>
  </si>
  <si>
    <t>Excluir: revisión de literatura (no presenta datos empíricos ni resultados de campo). Metodología declarada: “enfoque cualitativo… análisis de contenido… rastreo documental de investigaciones” (“Resumen/Metodología”, pp. 99–100).</t>
  </si>
  <si>
    <t>LA GAMIFICACIÓN PARA FORTALECER EL APRENDIZAJE SIGNIFICATIVO</t>
  </si>
  <si>
    <t>Edith Johanna Hernández Hernández, Luz Stella Ahumada Méndez</t>
  </si>
  <si>
    <t>Universidad de Santander, Colombia; Universidad Metropolitana de Educación Ciencia y Tecnología (UMECIT), Panamá</t>
  </si>
  <si>
    <t>Societas. Revista de Ciencias Sociales y Humanísticas, 25(2), julio–diciembre 2023, 190–208. DOI: 10.48204/societas.v25n2.4117</t>
  </si>
  <si>
    <t>Excluir: revisión de literatura (no presenta datos empíricos ni resultados de campo). El resumen indica que “se hace una breve descripción… de la gamificación… sus principales características y elementos, [y] posibles ventajas e inconvenientes”, y que se comparten “consideraciones… para mejorar los procesos académicos”, sin detallar método ni resultados de un estudio aplicado.</t>
  </si>
  <si>
    <t>BENEFICIOS DE LA DANZA EN EL CONTEXTO EDUCATIVO: UNA REVISIÓN SISTEMÁTICA ENTRE LOS AÑOS 2012–2021</t>
  </si>
  <si>
    <t>Néstor Romero-Ramos, Yulianna Lobach, Óscar Romero-Ramos, Arnoldo González, María del Carmen Losada, Ramiro Buitrago</t>
  </si>
  <si>
    <t>Quality Leadership University – Panamá, Quality Leadership University – Panamá, Universidad de Málaga – España, Universidad Pedagógica Experimental Libertador – Venezuela, IES “Arroyo de la Miel” – Málaga, España, Universidad Dr. Rafael Belloso Chacín – Venezuela</t>
  </si>
  <si>
    <t>Latitude, 2(16), 2022, 7–16.</t>
  </si>
  <si>
    <t>Excluir: revisión de literatura (no presenta datos empíricos ni resultados de campo). El propio trabajo se declara “revisión sistemática” y describe búsqueda PRISMA de artículos 2012–2021.</t>
  </si>
  <si>
    <t>Perfil o habilidades del docente 4.0</t>
  </si>
  <si>
    <t>Mitzy Liliana De Gracia Durán, Fedra de las Casas, Yecenia Edid Brandao</t>
  </si>
  <si>
    <t>Universidad de Panamá / Facultad de Informática, Electrónica y Comunicaciones; Universidad de Panamá / Facultad de Ciencias Naturales, Exactas y Tecnología; Universidad de Panamá / Facultad de Humanidades</t>
  </si>
  <si>
    <t>Revista Saberes APUDEP, 6(2), julio–diciembre 2023, 61–75. DOI: 10.48204/j.saberes.v6n2.a4081</t>
  </si>
  <si>
    <t>Excluir: revisión de literatura (no presenta datos empíricos ni resultados de campo). El propio texto declara metodología de “investigación documental” y análisis de contenido de dos estudios (Materiales y métodos; Resultados).</t>
  </si>
  <si>
    <t>Las habilidades emocionales en la etapa básica primaria</t>
  </si>
  <si>
    <t>Monica Correal Gutiérrez, Ricardo Vega Granda</t>
  </si>
  <si>
    <t>Universidad Metropolitana de Educación, Ciencia y Tecnología (UMECIT), Panamá; UMECIT, Panamá</t>
  </si>
  <si>
    <t>Societas. Revista de Ciencias Sociales y Humanísticas, 25(1), 2023, 77–100.</t>
  </si>
  <si>
    <t>Excluir: revisión de literatura (no presenta datos empíricos ni resultados de campo). El propio texto declara “La metodología… fue de tipo documental” (Resumen/Metodología).</t>
  </si>
  <si>
    <t>FUNCIÓN PEDAGÓGICA DEL DIRECTOR ESCOLAR</t>
  </si>
  <si>
    <t>Ilka Aparicio de Torres, Tania Fiedler de Gordón</t>
  </si>
  <si>
    <t>Universidad de Panamá / Centro Regional Universitario de Panamá Oeste, Universidad de Panamá / Facultad de Ciencias de la Educación</t>
  </si>
  <si>
    <t>Synergía, 2(2), nov. 2023–abr. 2024, 192–204. DOI: 10.48204/synergia.v2n2.4461</t>
  </si>
  <si>
    <t>Excluir: revisión de literatura (no presenta datos empíricos ni resultados de campo). El propio resumen declara “artículo de revisión literaria” y la metodología indica búsqueda y análisis de estudios 2010–2023 en bases de datos académicas.</t>
  </si>
  <si>
    <t>Modelos de Gestión Universitaria: Contexto Latinoamericano y Retos de la Universidad Especializada de las Américas</t>
  </si>
  <si>
    <t>Lucas Ariel Rodríguez</t>
  </si>
  <si>
    <t>Investigación, Pensamiento Crítico, 10(3), 2022, 4–17. DOI: 10.37387/ipc.v10i3.322</t>
  </si>
  <si>
    <t>Excluir: revisión de literatura (no presenta datos empíricos ni resultados de campo). El propio artículo se define como “revisión de la literatura… presentar algunos modelos de gestión universitaria… y el reto que afronta la UDELAS” (Resumen/Desarrollo).</t>
  </si>
  <si>
    <t>Técnicas de machine learning aplicadas a la evaluación del rendimiento y a la predicción de la deserción de estudiantes universitarios, una revisión</t>
  </si>
  <si>
    <t>Edmanuel Cruz, Marvin González, José Carlos Rangel</t>
  </si>
  <si>
    <t>RobotSIS, Universidad Tecnológica de Panamá, Panamá</t>
  </si>
  <si>
    <t>PRISMA Tecnológico, 13(1), 2022, 77–87</t>
  </si>
  <si>
    <t>Excluir: revisión de literatura (no presenta datos empíricos ni resultados de campo). El propio artículo se declara “Tipo de artículo: revisión”.</t>
  </si>
  <si>
    <t>APLICACIONES DE LAS REALIDADES ARTIFICIALES DE LOS SISTEMAS VIRTUALES EN LA INFORMÁTICA EDUCATIVA DE PANAMÁ</t>
  </si>
  <si>
    <t>Cátedra, 19, 2022–2023, 54–70</t>
  </si>
  <si>
    <t>Excluir: revisión de literatura (no presenta datos empíricos ni resultados de campo). El propio artículo se declara “investigación cualitativa, documental, descriptiva” basada en análisis de documentos 2011–2021.</t>
  </si>
  <si>
    <t>La importancia de la gestión administrativa en las instituciones de enseñanza superior</t>
  </si>
  <si>
    <t>María Elena Hill</t>
  </si>
  <si>
    <t>Societas. Revista de Ciencias Sociales y Humanísticas, 24(2), 2022, 244–261</t>
  </si>
  <si>
    <t>Excluir: revisión de literatura (no presenta datos empíricos ni resultados de campo). El propio artículo estructura una Revisión de literatura extensa y “Resultados y Discusión” sin reportes de muestra/datos aplicados, por lo que no cumple criterio de estudio empírico requerido para mapear preguntas ANIE (véanse secciones “REVISIÓN DE LITERATURA” y “Resultados y Discusión”).</t>
  </si>
  <si>
    <t>La inserción del lenguaje jurídico en los entornos virtuales de formación</t>
  </si>
  <si>
    <t>Universidad de Panamá, Centro Regional Universitario de San Miguelito, Panamá</t>
  </si>
  <si>
    <t>Revista Saberes APUDEP, 5(1), 2022, 146–169</t>
  </si>
  <si>
    <t>Excluir: revisión de literatura (no presenta datos empíricos ni resultados de campo). El propio artículo declara ser una investigación teórica documental con diseño bibliográfico y análisis de fuentes secundarias (Resumen; Materiales y Método).</t>
  </si>
  <si>
    <t>Violencia doméstica y el impacto en el rendimiento académico de los estudiantes: un análisis retrospectivo del caso</t>
  </si>
  <si>
    <t>Anissamid Amileth García Marín, Amileth Anissamitd García Marín, Pablo Díaz</t>
  </si>
  <si>
    <t>Universidad de Panamá, Centro Regional Universitario de Veraguas, Universidad de Panamá, Centro Regional Universitario de Veraguas, Universidad de Panamá, Centro Regional Universitario de Veraguas, Extensión Universitaria de Soná / Universidad Especializada de las Américas, Centro Regional Universitario de Veraguas</t>
  </si>
  <si>
    <t>REA, 1(2), 2022–2023, 27–43</t>
  </si>
  <si>
    <t>Excluir: revisión de literatura (no presenta datos empíricos ni resultados de campo). El propio artículo declara ser un “análisis documental” en modalidad “estado del arte” y que “se analizaron 36 documentos”.</t>
  </si>
  <si>
    <t>Tendencias actuales y estrategias del Marketing educativo en instituciones universitarias: Una revisión de la literatura científica</t>
  </si>
  <si>
    <t>Mervin José Rivero Jiménez, Elias Daniel León Urdaneta, Eddymar María Flores Nessi</t>
  </si>
  <si>
    <t>Universidad Nacional Experimental Rafael María Baralt (UNERMB), Universidad Nacional Experimental Rafael María Baralt (UNERMB), Universidad Politécnica Territorial del Estado Zulia (UPTZ)</t>
  </si>
  <si>
    <t>Experior: Revista de Investigación de ADEN University, 1(1), 2022, 62–75.</t>
  </si>
  <si>
    <t>Excluir: revisión de literatura (no presenta datos empíricos ni resultados de campo). El propio artículo declara metodología de “revisión documental” y selección de 30 documentos 2017–2022.</t>
  </si>
  <si>
    <t>Planeación y evaluación curricular desde el enfoque de la educación por competencias</t>
  </si>
  <si>
    <t>Delcy Ballesta Madariaga, Karen Garcés Jiménez, Lidys Cafiel Campo</t>
  </si>
  <si>
    <t>Universidad de Educación, Ciencia y Tecnología – UMECIT, Panamá</t>
  </si>
  <si>
    <t>Societas. Revista de Ciencias Sociales y Humanísticas, 24(2), julio–diciembre 2023, pp. 231–251. DOI: 10.48204/societas.v25n2.4120</t>
  </si>
  <si>
    <t>Excluir: revisión de literatura (no presenta datos empíricos ni resultados de campo). El propio artículo declara “indagación bibliográfica” y detalla la matriz de documentos analizados (Metodología; Tabla 1).</t>
  </si>
  <si>
    <t>Reflexiones sobre la didáctica de la enseñanza y la construcción de textos argumentativos en escolares</t>
  </si>
  <si>
    <t>Revista Científica Orbis Cognita, 7(1), enero–junio 2023, 108–122.</t>
  </si>
  <si>
    <t>Excluir: revisión de literatura (no presenta datos empíricos ni resultados de campo). El propio artículo declara “enfoque cualitativo… revisión bibliográfica o documental” (Resumen/Materiales y métodos).</t>
  </si>
  <si>
    <t>Atendiendo la dificultad del aprendizaje desde la nueva modalidad de educación virtual</t>
  </si>
  <si>
    <t>Fátima De León, Venancia R. Tejeira</t>
  </si>
  <si>
    <t>Revista REDES, 14, 2021, 55–70</t>
  </si>
  <si>
    <t>Excluir: revisión de literatura (no presenta datos empíricos ni resultados de campo). El propio artículo declara “El tipo de estudio es documental…” y que “no hubo sujetos ni muestra en la investigación”, basándose en recopilación bibliográfica. (Marco metodológico, p. 56–57, 59).</t>
  </si>
  <si>
    <t>GESTIÓN DEL TALENTO EN LA ERA DIGITAL: CÓMO ATRAER, RETENER Y POTENCIAR PROFESIONALES EN LA EDUCACIÓN DEL SIGLO XXI</t>
  </si>
  <si>
    <t>Mireya Soledad Brito Albuja, Narciza de Jesús Orozco Buele, Édgar Mauricio Toscano Achote</t>
  </si>
  <si>
    <t>Universidad Metropolitana de Educación, Ciencia y Tecnología (UMECIT), Ciudad de Panamá, Panamá; Universidad Metropolitana de Educación, Ciencia y Tecnología (UMECIT), Ciudad de Panamá, Panamá; Universidad Metropolitana de Educación, Ciencia y Tecnología (UMECIT), Ciudad de Panamá, Panamá</t>
  </si>
  <si>
    <t>Latitude, 2(18), julio–diciembre 2023, 20–33. https://doi.org/10.55946/latitude.v2i18.228</t>
  </si>
  <si>
    <t>Excluir: revisión de literatura (no presenta datos empíricos ni resultados de campo). El contenido es conceptual/descriptivo sobre atracción, retención y potenciación de talento, sin secciones de métodos, resultados o análisis de datos (“Resumen”, “Introducción”).</t>
  </si>
  <si>
    <t>Iniciativas internacionales de responsabilidad social universitaria y situación de las universidades públicas panameñas</t>
  </si>
  <si>
    <t>Patricio Daniel Bosquez-Aguilar</t>
  </si>
  <si>
    <t>Universidad Tecnológica de Panamá, Facultad de Economía, Panamá</t>
  </si>
  <si>
    <t>Revista Científica Orbis Cognita, 6(1), 2022, 93–110</t>
  </si>
  <si>
    <t>Excluir: revisión de literatura (no presenta datos empíricos ni resultados de campo). “La investigación fue documental y con carácter exploratorio.” (Resumen/Metodología).</t>
  </si>
  <si>
    <t>NUEVOS HORIZONTES EDUCATIVOS: PARADIGMA, ESENCIA Y MÉTODOS</t>
  </si>
  <si>
    <t>Harold Ibargüen Mena, Paul Antonio Córdoba Mendoza</t>
  </si>
  <si>
    <t>ORATORES, 10(16), 2022, 86–107.</t>
  </si>
  <si>
    <t>Excluir: revisión de literatura (no presenta datos empíricos ni resultados de campo). “El trabajo se fundamenta en la revisión bibliográfica…” (Método).</t>
  </si>
  <si>
    <t>Competencia digital docente: avances y retos del futuro</t>
  </si>
  <si>
    <t>Jazmín Veintemilla, Jhonathan Fernández, Lady Loayza, Marco Vinicio Miles, María Robalino, Tatiana Cacoango, Enrique Orozco</t>
  </si>
  <si>
    <t>Universidad Metropolitana de Educación, Ciencia y Tecnología (UMECIT), Sede Virtual, Facultad de Humanidades y Ciencias de la Educación / Maestría en Administración y Planificación Educativa</t>
  </si>
  <si>
    <t>Semilla Científica, 2(2), 2021, 206–218</t>
  </si>
  <si>
    <t>Excluir: revisión de literatura (no presenta datos empíricos ni resultados de campo). “El presente trabajo realiza una revisión bibliográfica sobre las competencias digitales…” (Introducción/Estado del arte).</t>
  </si>
  <si>
    <t>La ética y la educación en la sociedad digital</t>
  </si>
  <si>
    <t>Societas. Revista de Ciencias Sociales y Humanísticas, 24(2), 2022, 210–232</t>
  </si>
  <si>
    <t>Excluir: revisión de literatura (no presenta datos empíricos ni resultados de campo).</t>
  </si>
  <si>
    <t>LA REDUCCIÓN DEL USO DEL PAPEL EN LA EDUCACIÓN SUPERIOR PARA CONTRIBUIR CON EL CUIDADO DEL MEDIO AMBIENTE</t>
  </si>
  <si>
    <t>Hillary Broce, Daniela Carneiro, Fernando Hernández, Gilberto Madrid, Yadielsa Pineda, Kevin Rivera, Jiniva Rosas, Alisson Sotillo, Elvis Tenorio, Grissel Zamorano, Camila Lizbeth Cisneros Abrego</t>
  </si>
  <si>
    <t>Universidad de Panamá, Extensión Universitaria de Soná, Facultad de Administración de Empresas y Contabilidad (todos los autores)</t>
  </si>
  <si>
    <t>REA, 1(2), 2022–2023, 74–87.</t>
  </si>
  <si>
    <t>Reflexiones sobre el pensamiento complejo y el currículo en la Educación Superior de la Universidad de Panamá en el nuevo siglo</t>
  </si>
  <si>
    <t>Nancy Córdoba, Milka Ruiz de Galástica</t>
  </si>
  <si>
    <t>Universidad de Panamá / Centro Regional Universitario de San Miguelito / Facultad de Psicología, Universidad de Panamá / Facultad de Administración Pública</t>
  </si>
  <si>
    <t>Revista Guacamaya, 6(2), 2022, 176–187</t>
  </si>
  <si>
    <t>La mediación universitaria y sus principales beneficios en la población estudiantil</t>
  </si>
  <si>
    <t>Erick Javier González González</t>
  </si>
  <si>
    <t>Universidad de Panamá, Centro Regional Universitario de San Miguelito, Facultad de Derecho y Ciencias Políticas</t>
  </si>
  <si>
    <t>Revista Guacamaya, 6(2), 2022, 103–121</t>
  </si>
  <si>
    <t>RESUMIR PARA COMPRENDER: UNA ESTRATEGIA TRANSFORMADORA EN LA EDUCACIÓN ESCOLAR</t>
  </si>
  <si>
    <t>Synergía, 2(2), noviembre 2023–abril 2024, pp. 72–87. DOI: 10.48204/synergia.v2n2.4454</t>
  </si>
  <si>
    <t>ANSIEDAD EN LA PRODUCCIÓN ORAL DEL INGLÉS COMO LENGUA EXTRANJERA; PRÁCTICAS Y ESTRATEGIAS PARA MINIMIZAR SUS EFECTOS EN LOS ESTUDIANTES DE IDIOMAS</t>
  </si>
  <si>
    <t>Victor A. Olaya, Luz S. Ahumada</t>
  </si>
  <si>
    <t>Societas. Revista de Ciencias Sociales y Humanísticas, 25(2), 2023, 252–271.</t>
  </si>
  <si>
    <t>Excluir: revisión de literatura (artículo de reflexión; metodología: revisión documental con interpretación herm</t>
  </si>
  <si>
    <t>No involucra el contexto panameño</t>
  </si>
  <si>
    <t>La transformación curricular: un paradigma emergente como aporte a la educación holística</t>
  </si>
  <si>
    <t>Jonatan Julián Cardozo Cruz, Sandra Milena Mejía Guarín, Neidy Bibiana Álvarez Giraldo</t>
  </si>
  <si>
    <t>Universidad UMECIT-Panamá, Universidad UMECIT-Panamá, Universidad UMECIT-Panamá</t>
  </si>
  <si>
    <t>DIALOGUS, 6(11), 2023, 88–106. DOI: 10.37594/dialogus.v1i11.1136</t>
  </si>
  <si>
    <t>Excluir: Este artículo no fue aplicado en el contexto panameño (de Panamá). Es una revisión documental/ensayo teórico sin datos empíricos aplicados ni secciones de resultados/discusión con evidencias del sistema panameño.</t>
  </si>
  <si>
    <t>Estrategia didáctica para el mejoramiento de la comprensión lectora a partir de la mediación que hace el docente como factor pedagógico atribuible en las instituciones educativas rurales</t>
  </si>
  <si>
    <t>Alexander Manuel Pérez Theran, Eduardo Cola López Echaniz</t>
  </si>
  <si>
    <t>ORATORES, 17, dic 2022–may 2023, 42–59.</t>
  </si>
  <si>
    <t>Excluir: Este artículo no fue aplicado en el contexto panameño (de Panamá). (El estudio se realizó en Pueblo Nuevo, departamento de Córdoba, Colombia).</t>
  </si>
  <si>
    <t>Estudio de los modelos de cursos combinados e híbridos</t>
  </si>
  <si>
    <t>Jeny Caiza, Marina de Lourdes Lara, Jessica Gualotuña, Wilson Agualongo, Sara Peñafiel, Ingrid Peñaloza</t>
  </si>
  <si>
    <t>Universidad Metropolitana de Educación, Ciencia y Tecnología (UMECIT), Sede Panamá, Facultad de Humanidades y Ciencias de la Educación, Maestría en Administración y Planificación Educativa / Asignatura: Tendencias de la Administración Educativa</t>
  </si>
  <si>
    <t>Semilla Científica, 3(3), 2022, 268–281</t>
  </si>
  <si>
    <t>Excluir: Este artículo no fue aplicado en el contexto panameño (de Panamá).</t>
  </si>
  <si>
    <t>FACTORES EMOCIONALES EN EL APRENDIZAJE DE LAS MATEMÁTICAS. UNA EXPERIENCIA EN LA EDUCACIÓN BÁSICA</t>
  </si>
  <si>
    <t>Yuliana Bedoya Corrales, Víctor Martin-Fiorino, Amparo Holguín Higuita</t>
  </si>
  <si>
    <t>IE Blanquizal, Colombia, Universidad El Bosque, Colombia, Universidad de Antioquía, Colombia</t>
  </si>
  <si>
    <t>Latitude, 1(15), 2022</t>
  </si>
  <si>
    <t>Autogestión institucional e innovación educativa en la modalidad virtual de la UEF Aguirre Abad</t>
  </si>
  <si>
    <t>Karen Lizbeth Ibarra Tomalá, Karina Elizabeth Ortiz Vásquez</t>
  </si>
  <si>
    <t>(No especificado en el PDF; correos @uees.edu.ec)</t>
  </si>
  <si>
    <t>Entrelíneas, 1(1), 2022, 84–100. Publicado 27/07/2022.</t>
  </si>
  <si>
    <t>Lo sencillo, nacer con talento, lo valioso hacer talento: habilidades del docente</t>
  </si>
  <si>
    <t>Morely Yudith Flores</t>
  </si>
  <si>
    <t>No especificado en el PDF</t>
  </si>
  <si>
    <t>Entrelíneas, 1(1), 2022, 65–73. Publicado 27/07/2022.</t>
  </si>
  <si>
    <t>Acompañamiento pedagógico desde la visión de los actores escolares en precovid-19: aprendizajes necesarios para tiempos de pandemia</t>
  </si>
  <si>
    <t>Isabel Teresa Galíndez de Pirona, Mildred del Carmen Meza Chávez</t>
  </si>
  <si>
    <t>Universidad Simón Rodríguez / UEP “Fuente de Jacob”, Universidad Nacional Experimental Simón Rodríguez</t>
  </si>
  <si>
    <t>Entrelíneas, 1(1), 2022, 37–47. Publicado: 27/07/2022. DOI: 10.56368/Entrelineas114</t>
  </si>
  <si>
    <t>NIVELES DE COMPRENSIÓN LECTORA DE LOS ESTUDIANTES UNIVERSITARIOS DE GRADO</t>
  </si>
  <si>
    <t>María Virtudes Núñez Fidalgo, Aurora Rodríguez Acosta</t>
  </si>
  <si>
    <t>Universidad Autónoma de Santo Domingo (UASD), Universidad Autónoma de Santo Domingo (UASD)</t>
  </si>
  <si>
    <t>CIE Academic Journal, 1(2), 2022, 4–17.</t>
  </si>
  <si>
    <t>LA NEUROCIENCIA DESDE UNA ACCIÓN PEDAANDRAGÓGICA DEL DOCENTE UNIVERSITARIO</t>
  </si>
  <si>
    <t>Ivonne L. García M.</t>
  </si>
  <si>
    <t>Universidad Nacional Experimental “Simón Rodríguez” (UNESR), Núcleo-Araure</t>
  </si>
  <si>
    <t>CIE Academic Journal, 1(1), enero–junio 2022, 4–16</t>
  </si>
  <si>
    <t>El metaverso y la inteligencia artificial en la educación superior. Revisión de casos de éxito</t>
  </si>
  <si>
    <t>Joanna Diez Cuan</t>
  </si>
  <si>
    <t>ADEN University, Panamá</t>
  </si>
  <si>
    <t>Experior: Revista de Investigación de ADEN University, 2(1), 2023, 66–74. https://doi.org/10.56880/experior21.6</t>
  </si>
  <si>
    <t>Comportamiento moral del docente en instituciones de educación básica</t>
  </si>
  <si>
    <t>Ricardo Delgado</t>
  </si>
  <si>
    <t>Universidad del Caribe, Panamá</t>
  </si>
  <si>
    <t>Experior: Revista de Investigación de ADEN University, 2(2), 2023, 113–120</t>
  </si>
  <si>
    <t>Desafíos de la educación superior en la era actual: perspectivas sistemáticas en el siglo XXI</t>
  </si>
  <si>
    <t>Arnold Díaz Jiménez, Jaime Ibáñez Jaime</t>
  </si>
  <si>
    <t>UMECIT, UMECIT</t>
  </si>
  <si>
    <t>Acción cultural popular y la biblioteca del campesino</t>
  </si>
  <si>
    <t>Lino Salazar Franco</t>
  </si>
  <si>
    <t>DIALOGUS, Año 7(12), 2023–2024, 92–116. DOI: 10.37594/dialogus.v1i12.1236</t>
  </si>
  <si>
    <t>El lenguaje wounaan en el contexto educativo como proceso de comunicación intercultural</t>
  </si>
  <si>
    <t>Alexandra Munévar Sáenz, Angela Karina Munévar Sáenz</t>
  </si>
  <si>
    <t>Universidad UMECIT, Panamá; Universidad UMECIT, Panamá</t>
  </si>
  <si>
    <t>DIALOGUS, Año 7(12), 2023–2024, 12–27. DOI: 10.37594/dialogus.v1i12.1175</t>
  </si>
  <si>
    <t>Emprendimiento en las instituciones de educación superior: estrategia para fortalecer la vinculación universidad–sociedad</t>
  </si>
  <si>
    <t>Luis Alberto Lozano Chaguay, Franklin Rafael Morales Reyna, Jorge José Caicedo Flores</t>
  </si>
  <si>
    <t>Universidad Técnica de Babahoyo, Ecuador</t>
  </si>
  <si>
    <t>Synergía, Vol. 4(1), 2025, pp. 156–170</t>
  </si>
  <si>
    <t>Aunque el estudio no se desarrolla en Panamá, su estructura metodológica (análisis de un proyecto de vinculación universitaria) se relaciona con las preguntas de gestión y calidad educativa del eje D. Muestra evidencia empírica sobre modelos de vinculación social universitaria y estrategias institucionales de emprendimiento como parte de la formación transversal. Sin embargo, se debe excluir del mapeo ANIE por no estar aplicado al contexto panameño.</t>
  </si>
  <si>
    <t>Carece de estructura básica de un artículo científico</t>
  </si>
  <si>
    <t>DISEÑO DE UN ENTORNO VIRTUAL DE APRENDIZAJE APOYADO EN LA PLATAFORMA GOOGLE WORKSPACE</t>
  </si>
  <si>
    <t>Raúl Álvarez, Sylvana Llanos, Zunilka Sued</t>
  </si>
  <si>
    <t>Universidad Internacional de Ciencia y Tecnología, Ciudad de Panamá, Panamá; Universidad Internacional de Ciencia y Tecnología, Ciudad de Panamá, Panamá; Universidad Internacional de Ciencia y Tecnología, Ciudad de Panamá, Panamá</t>
  </si>
  <si>
    <t>(Sin nombre de revista en el PDF), 2022, pp. 53–68; recibido 14/03/2022; aceptado 29/03/2022.</t>
  </si>
  <si>
    <t>Excluir: este artículo no contiene la estructura básica de un artículo científico (objetivos, metodología, resultados, discusión y/o conclusiones). El propio texto se presenta como “ensayo” y describe plataformas y la metodología PACIE sin reporte de muestra ni datos empíricos.</t>
  </si>
  <si>
    <t>Impacto de las tendencias del aprendizaje globalizado en la educación superior (Panamá)</t>
  </si>
  <si>
    <t>Marisol del Vasto Bermúdez</t>
  </si>
  <si>
    <t>Revista Saberes APUDEP, 5(1), 2022, 109–129</t>
  </si>
  <si>
    <t>Excluir: este artículo no contiene la estructura básica de un artículo científico (objetivos, metodología, resultados, discusión y/o conclusiones). El propio texto se define como “análisis crítico… de carácter dogmático y documental… con apoyo bibliográfico” (Introducción), sin reporte de muestra ni datos de campo.</t>
  </si>
  <si>
    <t>Adapting ESL Teaching Methodology to Virtual Instruction: Digital Tools and Ideas for Building Linguistic Competencies (Adaptando la metodología para la enseñanza del inglés como segunda lengua a la educación virtual: herramientas digitales e ideas para desarrollar competencias lingüísticas)</t>
  </si>
  <si>
    <t>Edith González</t>
  </si>
  <si>
    <t>Universidad de Panamá, Centro Regional Universitario de Coclé, Facultad de Humanidades, Escuela de Inglés</t>
  </si>
  <si>
    <t>Revista Guacamaya, 6(2), 2022, 45–59 (Recibido 03/12/2021; Aprobado 10/01/2022)</t>
  </si>
  <si>
    <t>Excluir: este artículo no contiene la estructura básica de un artículo científico (objetivos, metodología, resultados, discusión y/o conclusiones). El propio resumen indica que el artículo “highlight[s] the applicability… [e] includes ideas” y desarrolla propuestas y herramientas, sin reporte de muestra ni datos empíricos.</t>
  </si>
  <si>
    <t>CREACIÓN DE LA UNIVERSIDAD DE CIENCIAS PEDAGÓGICAS POR INICIATIVA LEGISLATIVA</t>
  </si>
  <si>
    <t>Franklin De Gracia G., Francisco Farnum Castro, Roberto Carrizo, Ruth G. Campos R.</t>
  </si>
  <si>
    <t>Universidad de Panamá / Facultad de Ciencias de la Educación, Universidad de Panamá, Universidad de Panamá, Universidad de Panamá / Facultad de Ciencias de la Educación</t>
  </si>
  <si>
    <t>Societas. Revista de Ciencias Sociales y Humanísticas, 25(1), enero–junio 2023, 427–438.</t>
  </si>
  <si>
    <t>Excluir: este artículo no contiene la estructura básica de un artículo científico (objetivos, metodología, resultados, discusión y/o conclusiones). El propio resumen describe un “recorrido histórico y situacional” y “consideraciones finales” sobre la propuesta legislativa, sin método ni resultados empíricos.</t>
  </si>
  <si>
    <t>Role-play as a communicative strategy for students to improve their English as a second language speaking skills: A Review</t>
  </si>
  <si>
    <t>Daryelin Blackman, Aleojin Ríos</t>
  </si>
  <si>
    <t>Universidad de Panamá, Centro Regional Universitario de Panamá Oeste – La Chorrera, Panamá</t>
  </si>
  <si>
    <t>Revista de Estudios Ambientales (REA), Vol. 4(1), 2025, pp. 65–78</t>
  </si>
  <si>
    <t>—</t>
  </si>
  <si>
    <t>Excluir: este artículo no contiene la estructura básica de un artículo científico (objetivos, metodología, resultados, discusión y/o conclusiones). Aunque incluye apartados de Introducción, Método y Discusión, se trata de una revisión sistemática de literatura, no de un estudio empírico aplicado al contexto panameño. Por tanto, no corresponde al análisis ANIE de evidencias directas ni indirectas.</t>
  </si>
  <si>
    <t>Importancia de la investigación para el mejoramiento de la calidad del recurso humano en las universidades</t>
  </si>
  <si>
    <t>Luzmila Campos de Sánchez, Kayrha K. Sánchez</t>
  </si>
  <si>
    <t>Universidad de Panamá, Facultad de Ciencias de la Educación, Área de Evaluación e Investigación, Universidad de Panamá, Centro Regional Universitario de San Miguelito, Facultad de Administración de Empresas y Contabilidad, Área de Recursos Humanos</t>
  </si>
  <si>
    <t>Societas. Revista de Ciencias Sociales y Humanísticas, 24(1), 2022, 195–206</t>
  </si>
  <si>
    <t>Excluir: este artículo no contiene la estructura básica de un artículo científico (objetivos, metodología, resultados, discusión y/o conclusiones).</t>
  </si>
  <si>
    <t>La cuadratura del círculo como recurso histórico en la enseñanza actual</t>
  </si>
  <si>
    <t>Sergio Alejandro Bustos Arosemena</t>
  </si>
  <si>
    <t>Universidad de Panamá, Departamento de Matemática, Panamá</t>
  </si>
  <si>
    <t>Revista Saberes APUDEP, 5(1), 2022, 350–367</t>
  </si>
  <si>
    <t>Pasantías virtuales y a distancia en posgrados de ciencias de la información</t>
  </si>
  <si>
    <t>Ruth Toro, Emilio Romero, Aracelis Arrocha, Floridalia Acosta, Francisco Farnum, Yostin Añino</t>
  </si>
  <si>
    <t>Universidad Científica del Sur (Perú), Universidad Tecnológica Oteima (Panamá), Departamento de Fisiología y Comportamiento Animal / Universidad de Panamá (Panamá), Oficina de Publicaciones Académicas y Científicas / Vicerrectoría de Investigación y Postgrado / Universidad de Panamá (Panamá), Programa de Doctorado en Ciencias de la Educación / CRU Tierras Altas / Universidad Autónoma de Chiriquí (Panamá)</t>
  </si>
  <si>
    <t>Investigación, Pensamiento Crítico (Invest. Pens. Crit.), 10(3), 2022, 28–32. DOI: 10.37387/ipc.v10i3.324.</t>
  </si>
  <si>
    <t>La comunidad en relación a la calidad de vida y el papel del educador para la salud</t>
  </si>
  <si>
    <t>Dania L. Atencio Carrera, Liliana Y. Toribio Rodríguez, Amvi O. Mendoza Chen</t>
  </si>
  <si>
    <t>Universidad Especializada de las Américas (UDELAS) / Facultad de Biociencias y Salud Pública, Panamá</t>
  </si>
  <si>
    <t>Revista Guacamaya, 7(1), 2022–2023, 51–59.</t>
  </si>
  <si>
    <t>APRENDIZAJE SIGNIFICATIVO EN LA ENSEÑANZA DE LA ECONOMÍA</t>
  </si>
  <si>
    <t>Hernando Manuel Avilés Ramírez</t>
  </si>
  <si>
    <t>DIALOGUS, Año 6(9), junio–noviembre 2022, 32–40. DOI: 10.37594/dialogus.vi9.713</t>
  </si>
  <si>
    <t>Las ciencias sin frontera: pertinencia de la educación superior en la Universidad de Panamá</t>
  </si>
  <si>
    <t>Kayra Sánchez, Edna De La Cruz, José Blas Álvaro Preudhomme, Carlos Alfredo Godoy Othón</t>
  </si>
  <si>
    <t>Centros. Revista Científica Universitaria, 11(1), 2022, 107–134.</t>
  </si>
  <si>
    <t>INICIACIÓN CIENTÍFICA: UN PROGRAMA ESTRATÉGICO QUE TRANSFORMA LOS ESTUDIANTES UNIVERSITARIOS EN INVESTIGADORES</t>
  </si>
  <si>
    <t>Venancio Elías Caballero Córdoba</t>
  </si>
  <si>
    <t>Centros. Revista Científica Universitaria, 11(2), 2022, 209–228.</t>
  </si>
  <si>
    <t>La redacción en inglés de textos argumentativos con la herramienta Virtual Writing Tutor</t>
  </si>
  <si>
    <t>Rafael A. Cárdenas P.</t>
  </si>
  <si>
    <t>Universidad de Panamá / Facultad de Humanidades, Panamá (Panamá)</t>
  </si>
  <si>
    <t>Revista Anual Acción y Reflexión Educativa, N.º 47, enero 2022, 107–128</t>
  </si>
  <si>
    <t>LAS EMOCIONES EN EL PROCESO DE ENSEÑANZA-APRENDIZAJE DE LAS MATEMÁTICAS</t>
  </si>
  <si>
    <t>Jorge Eduardo Bocconi Puche</t>
  </si>
  <si>
    <t>Societas. Revista de Ciencias Sociales y Humanísticas, 25(1), 2023, 71–76.</t>
  </si>
  <si>
    <t>ANÁLISIS EVALUATIVO DE LAS PRUEBAS CERTIFICADAS EN EL IDIOMA INGLÉS EN LA ENSEÑANZA SUPERIOR: VENTAJAS Y OPORTUNIDADES</t>
  </si>
  <si>
    <t>Suri Hiatis Palacios Barrios</t>
  </si>
  <si>
    <t>Universidad de Panamá / Facultad de Ciencias de la Educación, Panamá</t>
  </si>
  <si>
    <t>Societas. Revista de Ciencias Sociales y Humanísticas, 25(1), 2023, 38–52.</t>
  </si>
  <si>
    <t>EL FUTURO DE LA EDUCACIÓN EN PANAMÁ: PROYECCIONES PARA EL SIGLO XXI</t>
  </si>
  <si>
    <t>Nuris Angelina Torres</t>
  </si>
  <si>
    <t>Universidad de Panamá / Departamento de Tecnología Educativa, Facultad de Ciencias de la Educación, Panamá</t>
  </si>
  <si>
    <t>Societas. Revista de Ciencias Sociales y Humanísticas, 25(1), 2023, 33–37.</t>
  </si>
  <si>
    <t>El bienestar situado: comprensión, gestión e interacción simbólica del ocio en la escuela</t>
  </si>
  <si>
    <t>Gustavo Adolfo Cardona Ortiz</t>
  </si>
  <si>
    <t>ORATORES, Núm. 19, dic. 2023–may. 2024, 114–128. DOI: 10.37594/oratores.n19.1181</t>
  </si>
  <si>
    <t>Principios pedagógicos y alfabetización en energía</t>
  </si>
  <si>
    <t>Manuel Dixon-Pineda</t>
  </si>
  <si>
    <t>Universidad del Istmo / Facultad de Educación (Doctorando en Educación), Universidad Autónoma de Chiriquí / Facultad de Ciencias Naturales y Exactas / Departamento de Química</t>
  </si>
  <si>
    <t>Investigación y Pensamiento Crítico (Invest. Pens. Crit.), 11(1), enero–abril 2023, 14–23. DOI: 10.37387/ipc.v11i1.328</t>
  </si>
  <si>
    <t>Actualización e innovación educativa digital para la enseñanza en el siglo XXI</t>
  </si>
  <si>
    <t>Miguel Andrés Franco Bayas, Julio Ernesto Mora Arístega, Nelly Victoria Ley Leyva, Reyes Johan Calderón Angulo</t>
  </si>
  <si>
    <t>Revista Científica Orbis Cognita, Año 8, Vol. 8, N.º 1, enero–junio 2024, pp. 168–188. DOI: https://doi.org/10.48204/j.orbis.v8n1.a4611</t>
  </si>
  <si>
    <t>A5.1: ¿Cuál es la situación actual de la disponibilidad y uso de tecnologías educativas? — “Se identificaron las herramientas tecnológicas que eran necesarias para su formación y futura aplicación, esto se llevó a cabo previo a un diálogo.” (Resumen, p. 169) · A5.3: ¿Qué factores limitan o potencian la adopción de tecnologías digitales en la enseñanza y el aprendizaje? — “Las herramientas utilizadas fueron dinámicas, fáciles de emplear, ahorraron tiempo y permitieron una mejor organización de los trabajos.” (Resultados, p. 181)</t>
  </si>
  <si>
    <t>A3.1: ¿Cómo se promueven ambientes de aprendizaje que favorezcan la creatividad, la colaboración y el pensamiento crítico? — “Los docentes beneficiarios conocieron de manera profunda las funciones de Gmail, Classroom, Forms, GoConqr y otras, logrando una comunicación más espontánea con sus estudiantes.” (Resultados, pp. 171–177) · C1.7: ¿Cuáles son las necesidades de formación docente según la evidencia empírica? — “Los docentes beneficiarios actualizaron sus conocimientos en temas de innovación educativa digital, lo que les permite manejar sus clases interactuando con sus estudiantes a través de aplicaciones a la vanguardia.” (Conclusiones, p. 186) · E3.4: ¿Qué estrategias pueden fomentar la ética y la responsabilidad en el uso de tecnologías emergentes? — “Se socializó con la autoridad máxima de la Unidad Educativa Réplica Eugenio Espejo y catedráticos sobre las funciones y resultados del proyecto de vinculación.” (Metodología, p. 181)</t>
  </si>
  <si>
    <t>Estudio aplicado de tipo descriptivo–analítico que documenta un proyecto de vinculación universitaria para capacitar a 24 docentes de la Unidad Educativa Réplica Eugenio Espejo en el uso pedagógico de herramientas digitales (Gmail, Classroom, Forms, GoConqr, Drive, FlipGrid, Quizizz). Se evidencian mejoras en competencias tecnológicas, comunicación docente-estudiante y calidad de la enseñanza virtual. Aunque realizado en Ecuador, su metodología y hallazgos coinciden con ejes prioritarios de la ANIE sobre transformación digital docente. Responde directamente a A5.1 y A5.3, e indirectamente a A3.1, C1.7 y E3.4. Evidencia en “Resultados” y “Conclusiones”.</t>
  </si>
  <si>
    <t>Carece de estructura básica</t>
  </si>
  <si>
    <t>No involucra a Panamá</t>
  </si>
  <si>
    <t>Revisión literaria</t>
  </si>
  <si>
    <t>Sí = 1</t>
  </si>
  <si>
    <t>No = 0</t>
  </si>
  <si>
    <t>Sección</t>
  </si>
  <si>
    <t>Subsección</t>
  </si>
  <si>
    <t>Código de pregunta</t>
  </si>
  <si>
    <t>Recibió respuesta directa?</t>
  </si>
  <si>
    <t>Recibió respuestsa indirecta?</t>
  </si>
  <si>
    <t>Cantidad de artículos que responden directamente</t>
  </si>
  <si>
    <t>Cantidad de articulos que responden indirectamente</t>
  </si>
  <si>
    <t>Cantidad de articulos que responden directa e indirectamente</t>
  </si>
  <si>
    <t>A</t>
  </si>
  <si>
    <t>A1.1</t>
  </si>
  <si>
    <t>A1.2</t>
  </si>
  <si>
    <t>A1.3</t>
  </si>
  <si>
    <t>Sí</t>
  </si>
  <si>
    <t>No</t>
  </si>
  <si>
    <t>A1.4</t>
  </si>
  <si>
    <t>Atención directa</t>
  </si>
  <si>
    <t>A1.5</t>
  </si>
  <si>
    <t>A1.6</t>
  </si>
  <si>
    <t>A1.7</t>
  </si>
  <si>
    <t>A1.8</t>
  </si>
  <si>
    <t>Atención indirecta</t>
  </si>
  <si>
    <t>A1.9</t>
  </si>
  <si>
    <t>A1.10</t>
  </si>
  <si>
    <t>A2.1</t>
  </si>
  <si>
    <t>A2.2</t>
  </si>
  <si>
    <t>A2.3</t>
  </si>
  <si>
    <t>A2.4</t>
  </si>
  <si>
    <t>A2.5</t>
  </si>
  <si>
    <t>A2.6</t>
  </si>
  <si>
    <t>A2.7</t>
  </si>
  <si>
    <t>A2.8</t>
  </si>
  <si>
    <t>A2.9</t>
  </si>
  <si>
    <t>A2.10</t>
  </si>
  <si>
    <t>A2.11</t>
  </si>
  <si>
    <t>A2.12</t>
  </si>
  <si>
    <t>A2.13</t>
  </si>
  <si>
    <t>A2.14</t>
  </si>
  <si>
    <t>A2.15</t>
  </si>
  <si>
    <t>A2.16</t>
  </si>
  <si>
    <t>A2.17</t>
  </si>
  <si>
    <t>A2.18</t>
  </si>
  <si>
    <t>A2.19</t>
  </si>
  <si>
    <t>A2.20</t>
  </si>
  <si>
    <t>A2.21</t>
  </si>
  <si>
    <t>A2.22</t>
  </si>
  <si>
    <t>A3.1</t>
  </si>
  <si>
    <t>A3.2</t>
  </si>
  <si>
    <t>A3.3</t>
  </si>
  <si>
    <t>A3.4</t>
  </si>
  <si>
    <t>A3.5</t>
  </si>
  <si>
    <t>A3.6</t>
  </si>
  <si>
    <t>A3.7</t>
  </si>
  <si>
    <t>A3.8</t>
  </si>
  <si>
    <t>A3.9</t>
  </si>
  <si>
    <t>A4.1</t>
  </si>
  <si>
    <t>A4.2</t>
  </si>
  <si>
    <t>A4.3</t>
  </si>
  <si>
    <t>A4.4</t>
  </si>
  <si>
    <t>A4.5</t>
  </si>
  <si>
    <t>A4.6</t>
  </si>
  <si>
    <t>A4.7</t>
  </si>
  <si>
    <t>A4.8</t>
  </si>
  <si>
    <t>A5.1</t>
  </si>
  <si>
    <t>A5.2</t>
  </si>
  <si>
    <t>A5.3</t>
  </si>
  <si>
    <t>A5.4</t>
  </si>
  <si>
    <t>A5.5</t>
  </si>
  <si>
    <t>A5.6</t>
  </si>
  <si>
    <t>A5.7</t>
  </si>
  <si>
    <t>A5.8</t>
  </si>
  <si>
    <t>A5.9</t>
  </si>
  <si>
    <t>A5.10</t>
  </si>
  <si>
    <t>A5.11</t>
  </si>
  <si>
    <t>A5.12</t>
  </si>
  <si>
    <t>A5.13</t>
  </si>
  <si>
    <t>B</t>
  </si>
  <si>
    <t>B1.1</t>
  </si>
  <si>
    <t>B1.2</t>
  </si>
  <si>
    <t>B1.3</t>
  </si>
  <si>
    <t>B1.4</t>
  </si>
  <si>
    <t>B1.5</t>
  </si>
  <si>
    <t>B1.6</t>
  </si>
  <si>
    <t>B1.7</t>
  </si>
  <si>
    <t>B1.8</t>
  </si>
  <si>
    <t>B1.9</t>
  </si>
  <si>
    <t>B1.10</t>
  </si>
  <si>
    <t>B1.11</t>
  </si>
  <si>
    <t>B1.12</t>
  </si>
  <si>
    <t>B1.13</t>
  </si>
  <si>
    <t>B1.14</t>
  </si>
  <si>
    <t>B2.1</t>
  </si>
  <si>
    <t>B2.2</t>
  </si>
  <si>
    <t>B2.3</t>
  </si>
  <si>
    <t>B2.4</t>
  </si>
  <si>
    <t>B2.5</t>
  </si>
  <si>
    <t>B2.6</t>
  </si>
  <si>
    <t>B2.7</t>
  </si>
  <si>
    <t>B2.8</t>
  </si>
  <si>
    <t>B2.9</t>
  </si>
  <si>
    <t>B2.10</t>
  </si>
  <si>
    <t>B2.11</t>
  </si>
  <si>
    <t>B2.12</t>
  </si>
  <si>
    <t>B2.13</t>
  </si>
  <si>
    <t>B3.1</t>
  </si>
  <si>
    <t>B3.2</t>
  </si>
  <si>
    <t>B3.3</t>
  </si>
  <si>
    <t>B3.4</t>
  </si>
  <si>
    <t>B3.5</t>
  </si>
  <si>
    <t>B3.6</t>
  </si>
  <si>
    <t>B3.7</t>
  </si>
  <si>
    <t>B3.8</t>
  </si>
  <si>
    <t>B4.1</t>
  </si>
  <si>
    <t>B4.2</t>
  </si>
  <si>
    <t>B4.3</t>
  </si>
  <si>
    <t>B4.4</t>
  </si>
  <si>
    <t>B4.5</t>
  </si>
  <si>
    <t>B4.6</t>
  </si>
  <si>
    <t>B4.7</t>
  </si>
  <si>
    <t>B4.8</t>
  </si>
  <si>
    <t>B4.9</t>
  </si>
  <si>
    <t>B4.10</t>
  </si>
  <si>
    <t>B4.11</t>
  </si>
  <si>
    <t>B4.12</t>
  </si>
  <si>
    <t>B4.13</t>
  </si>
  <si>
    <t>B4.14</t>
  </si>
  <si>
    <t>B4.15</t>
  </si>
  <si>
    <t>B4.16</t>
  </si>
  <si>
    <t>B5.1</t>
  </si>
  <si>
    <t>B5.2</t>
  </si>
  <si>
    <t>B5.3</t>
  </si>
  <si>
    <t>B5.4</t>
  </si>
  <si>
    <t>B5.5</t>
  </si>
  <si>
    <t>B5.6</t>
  </si>
  <si>
    <t>B5.7</t>
  </si>
  <si>
    <t>B5.8</t>
  </si>
  <si>
    <t>B5.9</t>
  </si>
  <si>
    <t>B5.10</t>
  </si>
  <si>
    <t>B5.11</t>
  </si>
  <si>
    <t>B5.12</t>
  </si>
  <si>
    <t>B5.13</t>
  </si>
  <si>
    <t>C</t>
  </si>
  <si>
    <t>C1.1</t>
  </si>
  <si>
    <t>C1.2</t>
  </si>
  <si>
    <t>C1.3</t>
  </si>
  <si>
    <t>C1.4</t>
  </si>
  <si>
    <t>C1.5</t>
  </si>
  <si>
    <t>C1.6</t>
  </si>
  <si>
    <t>C1.7</t>
  </si>
  <si>
    <t>C1.8</t>
  </si>
  <si>
    <t>C1.9</t>
  </si>
  <si>
    <t>C1.10</t>
  </si>
  <si>
    <t>C1.11</t>
  </si>
  <si>
    <t>C1.12</t>
  </si>
  <si>
    <t>C1.13</t>
  </si>
  <si>
    <t>C1.14</t>
  </si>
  <si>
    <t>C2.1</t>
  </si>
  <si>
    <t>C2.2</t>
  </si>
  <si>
    <t>C2.3</t>
  </si>
  <si>
    <t>C2.4</t>
  </si>
  <si>
    <t>C2.5</t>
  </si>
  <si>
    <t>C2.6</t>
  </si>
  <si>
    <t>C2.7</t>
  </si>
  <si>
    <t>C3.1</t>
  </si>
  <si>
    <t>C3.2</t>
  </si>
  <si>
    <t>C3.3</t>
  </si>
  <si>
    <t>C3.4</t>
  </si>
  <si>
    <t>C4.1</t>
  </si>
  <si>
    <t>C4.2</t>
  </si>
  <si>
    <t>C4.3</t>
  </si>
  <si>
    <t>D</t>
  </si>
  <si>
    <t>D1.1</t>
  </si>
  <si>
    <t>D1.2</t>
  </si>
  <si>
    <t>D1.3</t>
  </si>
  <si>
    <t>D1.4</t>
  </si>
  <si>
    <t>D1.5</t>
  </si>
  <si>
    <t>D1.6</t>
  </si>
  <si>
    <t>D1.7</t>
  </si>
  <si>
    <t>D1.8</t>
  </si>
  <si>
    <t>D1.9</t>
  </si>
  <si>
    <t>D1.10</t>
  </si>
  <si>
    <t>D1.11</t>
  </si>
  <si>
    <t>D1.12</t>
  </si>
  <si>
    <t>D1.13</t>
  </si>
  <si>
    <t>D1.14</t>
  </si>
  <si>
    <t>D2.1</t>
  </si>
  <si>
    <t>D2.2</t>
  </si>
  <si>
    <t>D2.3</t>
  </si>
  <si>
    <t>D2.4</t>
  </si>
  <si>
    <t>D2.5</t>
  </si>
  <si>
    <t>D2.6</t>
  </si>
  <si>
    <t>D3.1</t>
  </si>
  <si>
    <t>D3.2</t>
  </si>
  <si>
    <t>D3.3</t>
  </si>
  <si>
    <t>D3.4</t>
  </si>
  <si>
    <t>D3.5</t>
  </si>
  <si>
    <t>D3.6</t>
  </si>
  <si>
    <t>D3.7</t>
  </si>
  <si>
    <t>E</t>
  </si>
  <si>
    <t>E1.1</t>
  </si>
  <si>
    <t>E1.2</t>
  </si>
  <si>
    <t>E1.3</t>
  </si>
  <si>
    <t>E1.4</t>
  </si>
  <si>
    <t>E1.5</t>
  </si>
  <si>
    <t>E1.6</t>
  </si>
  <si>
    <t>E1.7</t>
  </si>
  <si>
    <t>E1.8</t>
  </si>
  <si>
    <t>E1.9</t>
  </si>
  <si>
    <t>E1.10</t>
  </si>
  <si>
    <t>E1.11</t>
  </si>
  <si>
    <t>E1.12</t>
  </si>
  <si>
    <t>E1.13</t>
  </si>
  <si>
    <t>E1.14</t>
  </si>
  <si>
    <t>E1.15</t>
  </si>
  <si>
    <t>E1.16</t>
  </si>
  <si>
    <t>E1.17</t>
  </si>
  <si>
    <t>E1.18</t>
  </si>
  <si>
    <t>E1.19</t>
  </si>
  <si>
    <t>E1.20</t>
  </si>
  <si>
    <t>E2.1</t>
  </si>
  <si>
    <t>E2.2</t>
  </si>
  <si>
    <t>E2.3</t>
  </si>
  <si>
    <t>E2.4</t>
  </si>
  <si>
    <t>E2.5</t>
  </si>
  <si>
    <t>E2.6</t>
  </si>
  <si>
    <t>E2.7</t>
  </si>
  <si>
    <t>E2.8</t>
  </si>
  <si>
    <t>E2.9</t>
  </si>
  <si>
    <t>E2.10</t>
  </si>
  <si>
    <t>E2.11</t>
  </si>
  <si>
    <t>E3.1</t>
  </si>
  <si>
    <t>E3.2</t>
  </si>
  <si>
    <t>E3.3</t>
  </si>
  <si>
    <t>E3.4</t>
  </si>
  <si>
    <t>Preguntas de cada sección que recibió respuesta directa</t>
  </si>
  <si>
    <t>Preguntas de cada sección que recibió respuesta indirecta</t>
  </si>
  <si>
    <t>N</t>
  </si>
  <si>
    <t>%</t>
  </si>
  <si>
    <t>Sección A</t>
  </si>
  <si>
    <t>Sección B</t>
  </si>
  <si>
    <t>Sección C</t>
  </si>
  <si>
    <t>Sección D</t>
  </si>
  <si>
    <t>Sección E</t>
  </si>
  <si>
    <t>Total</t>
  </si>
  <si>
    <t>Cantidad de artículos que responden indirectamente</t>
  </si>
  <si>
    <t>Cantidad de artículos que responden directa e indirectamente</t>
  </si>
  <si>
    <t>Pregunta</t>
  </si>
  <si>
    <t>¿Cuáles son las necesidades de formación docente según la percepción de actores involucrados y según resultados de evaluaciones de resultados?</t>
  </si>
  <si>
    <t>¿Cuál es la situación actual de la disponibilidad y uso de tecnologías educativas?</t>
  </si>
  <si>
    <t>¿Cuáles son las prácticas más comunes en las aulas? ¿Cuáles son las prácticas pedagógicas utilizadas en la actualidad? ¿A qué están relacionadas? ¿Cuáles son las percepciones hacia esas prácticas, y sus resultados?</t>
  </si>
  <si>
    <t>¿Cuál es la situación actual de los procesos de gestión y finanzas (cuáles son, normas, factores de riesgo, dificultades, fidelidad de la aplicación de las normas, recursos, percepción de los actores interesados, resultados, impacto, etc.) en los diferentes niveles y secciones del sistema educativo (educación inicial, educación básica general y media, educación superior, a nivel regional y central, etc.)?</t>
  </si>
  <si>
    <t>¿Cuáles son las prácticas actuales de diferenciación de los procesos de enseñanza-aprendizaje según las necesidades de cada estudiante?</t>
  </si>
  <si>
    <t>¿Cómo es la situación actual de los procesos evaluativos utilizados en el sistema educativo panameño y cómo se comparan a las mejores prácticas internacionales? ¿Cuál es el nivel de fidelidad en la aplicación, rigor, percepción y utilización de los procesos actuales de evaluación de aprendizajes?</t>
  </si>
  <si>
    <t>¿Cuál ha sido el proceso y resultado de la aplicación de innovaciones pedagógicas?</t>
  </si>
  <si>
    <t>¿Cómo son las clases en las escuelas panameñas y qué tipo de habilidades promueven?</t>
  </si>
  <si>
    <t>¿Cuáles son los modelos de gestión de la educación superior relevantes a nuestro contexto que puedan informar la mejora continua de nuestro sistema?</t>
  </si>
</sst>
</file>

<file path=xl/styles.xml><?xml version="1.0" encoding="utf-8"?>
<styleSheet xmlns="http://schemas.openxmlformats.org/spreadsheetml/2006/main" xmlns:x14ac="http://schemas.microsoft.com/office/spreadsheetml/2009/9/ac" xmlns:mc="http://schemas.openxmlformats.org/markup-compatibility/2006">
  <fonts count="8">
    <font>
      <sz val="10.0"/>
      <color rgb="FF000000"/>
      <name val="Arial"/>
      <scheme val="minor"/>
    </font>
    <font>
      <b/>
      <color theme="1"/>
      <name val="Arial"/>
      <scheme val="minor"/>
    </font>
    <font>
      <b/>
      <color theme="1"/>
      <name val="Arial"/>
    </font>
    <font>
      <color theme="1"/>
      <name val="Arial"/>
      <scheme val="minor"/>
    </font>
    <font>
      <b/>
      <sz val="12.0"/>
      <color theme="1"/>
      <name val="Calibri"/>
    </font>
    <font>
      <color theme="1"/>
      <name val="Arial"/>
    </font>
    <font>
      <sz val="12.0"/>
      <color theme="1"/>
      <name val="Calibri"/>
    </font>
    <font/>
  </fonts>
  <fills count="8">
    <fill>
      <patternFill patternType="none"/>
    </fill>
    <fill>
      <patternFill patternType="lightGray"/>
    </fill>
    <fill>
      <patternFill patternType="solid">
        <fgColor rgb="FF6D9EEB"/>
        <bgColor rgb="FF6D9EEB"/>
      </patternFill>
    </fill>
    <fill>
      <patternFill patternType="solid">
        <fgColor rgb="FF00FF00"/>
        <bgColor rgb="FF00FF00"/>
      </patternFill>
    </fill>
    <fill>
      <patternFill patternType="solid">
        <fgColor rgb="FFA4C2F4"/>
        <bgColor rgb="FFA4C2F4"/>
      </patternFill>
    </fill>
    <fill>
      <patternFill patternType="solid">
        <fgColor rgb="FFEAD1DC"/>
        <bgColor rgb="FFEAD1DC"/>
      </patternFill>
    </fill>
    <fill>
      <patternFill patternType="solid">
        <fgColor rgb="FFCCCCCC"/>
        <bgColor rgb="FFCCCCCC"/>
      </patternFill>
    </fill>
    <fill>
      <patternFill patternType="solid">
        <fgColor rgb="FFFF0000"/>
        <bgColor rgb="FFFF0000"/>
      </patternFill>
    </fill>
  </fills>
  <borders count="6">
    <border/>
    <border>
      <left style="thin">
        <color rgb="FF000000"/>
      </left>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bottom style="thin">
        <color rgb="FF000000"/>
      </bottom>
    </border>
  </borders>
  <cellStyleXfs count="1">
    <xf borderId="0" fillId="0" fontId="0" numFmtId="0" applyAlignment="1" applyFont="1"/>
  </cellStyleXfs>
  <cellXfs count="50">
    <xf borderId="0" fillId="0" fontId="0" numFmtId="0" xfId="0" applyAlignment="1" applyFont="1">
      <alignment readingOrder="0" shrinkToFit="0" vertical="bottom" wrapText="0"/>
    </xf>
    <xf borderId="0" fillId="0" fontId="1" numFmtId="0" xfId="0" applyAlignment="1" applyFont="1">
      <alignment readingOrder="0" shrinkToFit="0" wrapText="1"/>
    </xf>
    <xf borderId="0" fillId="2" fontId="2" numFmtId="0" xfId="0" applyAlignment="1" applyFill="1" applyFont="1">
      <alignment shrinkToFit="0" vertical="bottom" wrapText="1"/>
    </xf>
    <xf borderId="0" fillId="3" fontId="2" numFmtId="0" xfId="0" applyAlignment="1" applyFill="1" applyFont="1">
      <alignment shrinkToFit="0" vertical="bottom" wrapText="1"/>
    </xf>
    <xf borderId="0" fillId="0" fontId="1" numFmtId="0" xfId="0" applyAlignment="1" applyFont="1">
      <alignment readingOrder="0"/>
    </xf>
    <xf borderId="0" fillId="4" fontId="1" numFmtId="0" xfId="0" applyAlignment="1" applyFill="1" applyFont="1">
      <alignment readingOrder="0" shrinkToFit="0" wrapText="1"/>
    </xf>
    <xf borderId="0" fillId="3" fontId="2" numFmtId="0" xfId="0" applyAlignment="1" applyFont="1">
      <alignment shrinkToFit="0" vertical="bottom" wrapText="1"/>
    </xf>
    <xf borderId="0" fillId="5" fontId="1" numFmtId="0" xfId="0" applyAlignment="1" applyFill="1" applyFont="1">
      <alignment readingOrder="0"/>
    </xf>
    <xf borderId="0" fillId="0" fontId="1" numFmtId="0" xfId="0" applyFont="1"/>
    <xf borderId="0" fillId="0" fontId="3" numFmtId="0" xfId="0" applyAlignment="1" applyFont="1">
      <alignment readingOrder="0" shrinkToFit="0" wrapText="1"/>
    </xf>
    <xf borderId="0" fillId="0" fontId="3" numFmtId="0" xfId="0" applyAlignment="1" applyFont="1">
      <alignment readingOrder="0"/>
    </xf>
    <xf borderId="0" fillId="0" fontId="3" numFmtId="0" xfId="0" applyFont="1"/>
    <xf borderId="0" fillId="5" fontId="3" numFmtId="0" xfId="0" applyFont="1"/>
    <xf borderId="0" fillId="0" fontId="3" numFmtId="0" xfId="0" applyAlignment="1" applyFont="1">
      <alignment shrinkToFit="0" wrapText="1"/>
    </xf>
    <xf borderId="0" fillId="0" fontId="3" numFmtId="0" xfId="0" applyAlignment="1" applyFont="1">
      <alignment shrinkToFit="0" wrapText="1"/>
    </xf>
    <xf borderId="0" fillId="6" fontId="2" numFmtId="0" xfId="0" applyAlignment="1" applyFill="1" applyFont="1">
      <alignment shrinkToFit="0" vertical="bottom" wrapText="1"/>
    </xf>
    <xf borderId="0" fillId="6" fontId="1" numFmtId="0" xfId="0" applyAlignment="1" applyFont="1">
      <alignment readingOrder="0" shrinkToFit="0" wrapText="1"/>
    </xf>
    <xf borderId="0" fillId="6" fontId="2" numFmtId="0" xfId="0" applyAlignment="1" applyFont="1">
      <alignment shrinkToFit="0" vertical="bottom" wrapText="1"/>
    </xf>
    <xf borderId="0" fillId="7" fontId="3" numFmtId="0" xfId="0" applyAlignment="1" applyFill="1" applyFont="1">
      <alignment readingOrder="0" shrinkToFit="0" wrapText="1"/>
    </xf>
    <xf borderId="0" fillId="7" fontId="3" numFmtId="0" xfId="0" applyAlignment="1" applyFont="1">
      <alignment readingOrder="0"/>
    </xf>
    <xf borderId="0" fillId="7" fontId="3" numFmtId="0" xfId="0" applyFont="1"/>
    <xf borderId="0" fillId="0" fontId="4" numFmtId="0" xfId="0" applyAlignment="1" applyFont="1">
      <alignment shrinkToFit="0" vertical="bottom" wrapText="1"/>
    </xf>
    <xf borderId="0" fillId="0" fontId="4" numFmtId="0" xfId="0" applyAlignment="1" applyFont="1">
      <alignment readingOrder="0" shrinkToFit="0" vertical="bottom" wrapText="1"/>
    </xf>
    <xf borderId="0" fillId="0" fontId="2" numFmtId="0" xfId="0" applyAlignment="1" applyFont="1">
      <alignment readingOrder="0" shrinkToFit="0" vertical="bottom" wrapText="1"/>
    </xf>
    <xf borderId="0" fillId="0" fontId="5" numFmtId="0" xfId="0" applyAlignment="1" applyFont="1">
      <alignment vertical="bottom"/>
    </xf>
    <xf borderId="1" fillId="6" fontId="2" numFmtId="0" xfId="0" applyAlignment="1" applyBorder="1" applyFont="1">
      <alignment shrinkToFit="0" vertical="bottom" wrapText="1"/>
    </xf>
    <xf borderId="0" fillId="0" fontId="6" numFmtId="0" xfId="0" applyAlignment="1" applyFont="1">
      <alignment shrinkToFit="0" vertical="bottom" wrapText="1"/>
    </xf>
    <xf borderId="0" fillId="0" fontId="5" numFmtId="0" xfId="0" applyAlignment="1" applyFont="1">
      <alignment horizontal="right" vertical="bottom"/>
    </xf>
    <xf borderId="1" fillId="0" fontId="5" numFmtId="0" xfId="0" applyAlignment="1" applyBorder="1" applyFont="1">
      <alignment vertical="bottom"/>
    </xf>
    <xf borderId="0" fillId="0" fontId="5" numFmtId="0" xfId="0" applyAlignment="1" applyFont="1">
      <alignment readingOrder="0" vertical="bottom"/>
    </xf>
    <xf borderId="0" fillId="0" fontId="5" numFmtId="10" xfId="0" applyAlignment="1" applyFont="1" applyNumberFormat="1">
      <alignment vertical="bottom"/>
    </xf>
    <xf borderId="0" fillId="0" fontId="3" numFmtId="10" xfId="0" applyFont="1" applyNumberFormat="1"/>
    <xf borderId="0" fillId="0" fontId="2" numFmtId="10" xfId="0" applyAlignment="1" applyFont="1" applyNumberFormat="1">
      <alignment vertical="bottom"/>
    </xf>
    <xf borderId="2" fillId="0" fontId="3" numFmtId="0" xfId="0" applyBorder="1" applyFont="1"/>
    <xf borderId="3" fillId="0" fontId="1" numFmtId="0" xfId="0" applyAlignment="1" applyBorder="1" applyFont="1">
      <alignment horizontal="center" readingOrder="0" shrinkToFit="0" wrapText="1"/>
    </xf>
    <xf borderId="4" fillId="0" fontId="7" numFmtId="0" xfId="0" applyBorder="1" applyFont="1"/>
    <xf borderId="5" fillId="0" fontId="7" numFmtId="0" xfId="0" applyBorder="1" applyFont="1"/>
    <xf borderId="1" fillId="0" fontId="2" numFmtId="0" xfId="0" applyAlignment="1" applyBorder="1" applyFont="1">
      <alignment horizontal="center" readingOrder="0" vertical="bottom"/>
    </xf>
    <xf borderId="1" fillId="0" fontId="2" numFmtId="0" xfId="0" applyAlignment="1" applyBorder="1" applyFont="1">
      <alignment readingOrder="0" vertical="bottom"/>
    </xf>
    <xf borderId="1" fillId="0" fontId="5" numFmtId="10" xfId="0" applyAlignment="1" applyBorder="1" applyFont="1" applyNumberFormat="1">
      <alignment vertical="bottom"/>
    </xf>
    <xf borderId="1" fillId="0" fontId="2" numFmtId="0" xfId="0" applyAlignment="1" applyBorder="1" applyFont="1">
      <alignment vertical="bottom"/>
    </xf>
    <xf borderId="1" fillId="0" fontId="2" numFmtId="10" xfId="0" applyAlignment="1" applyBorder="1" applyFont="1" applyNumberFormat="1">
      <alignment vertical="bottom"/>
    </xf>
    <xf borderId="1" fillId="0" fontId="4" numFmtId="0" xfId="0" applyAlignment="1" applyBorder="1" applyFont="1">
      <alignment shrinkToFit="0" vertical="bottom" wrapText="1"/>
    </xf>
    <xf borderId="1" fillId="6" fontId="4" numFmtId="0" xfId="0" applyAlignment="1" applyBorder="1" applyFont="1">
      <alignment shrinkToFit="0" vertical="bottom" wrapText="1"/>
    </xf>
    <xf borderId="1" fillId="6" fontId="2" numFmtId="0" xfId="0" applyAlignment="1" applyBorder="1" applyFont="1">
      <alignment readingOrder="0" shrinkToFit="0" vertical="bottom" wrapText="1"/>
    </xf>
    <xf borderId="0" fillId="0" fontId="2" numFmtId="0" xfId="0" applyAlignment="1" applyFont="1">
      <alignment vertical="bottom"/>
    </xf>
    <xf borderId="1" fillId="0" fontId="6" numFmtId="0" xfId="0" applyAlignment="1" applyBorder="1" applyFont="1">
      <alignment shrinkToFit="0" vertical="bottom" wrapText="1"/>
    </xf>
    <xf borderId="1" fillId="0" fontId="5" numFmtId="0" xfId="0" applyAlignment="1" applyBorder="1" applyFont="1">
      <alignment horizontal="right" vertical="bottom"/>
    </xf>
    <xf borderId="1" fillId="0" fontId="5" numFmtId="0" xfId="0" applyAlignment="1" applyBorder="1" applyFont="1">
      <alignment readingOrder="0" shrinkToFit="0" vertical="bottom" wrapText="1"/>
    </xf>
    <xf borderId="0" fillId="0" fontId="5" numFmtId="0" xfId="0" applyAlignment="1" applyFont="1">
      <alignment shrinkToFit="0" vertical="bottom" wrapText="1"/>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10" Type="http://schemas.openxmlformats.org/officeDocument/2006/relationships/worksheet" Target="worksheets/sheet6.xml"/><Relationship Id="rId9" Type="http://schemas.openxmlformats.org/officeDocument/2006/relationships/worksheet" Target="worksheets/sheet5.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pieChart>
        <c:varyColors val="1"/>
        <c:ser>
          <c:idx val="0"/>
          <c:order val="0"/>
          <c:dPt>
            <c:idx val="0"/>
            <c:spPr>
              <a:solidFill>
                <a:srgbClr val="4285F4"/>
              </a:solidFill>
            </c:spPr>
          </c:dPt>
          <c:dPt>
            <c:idx val="1"/>
            <c:spPr>
              <a:solidFill>
                <a:srgbClr val="EA4335"/>
              </a:solidFill>
            </c:spPr>
          </c:dPt>
          <c:dPt>
            <c:idx val="2"/>
            <c:spPr>
              <a:solidFill>
                <a:srgbClr val="FBBC04"/>
              </a:solidFill>
            </c:spPr>
          </c:dPt>
          <c:dLbls>
            <c:showLegendKey val="0"/>
            <c:showVal val="0"/>
            <c:showCatName val="0"/>
            <c:showSerName val="0"/>
            <c:showPercent val="0"/>
            <c:showBubbleSize val="0"/>
            <c:showLeaderLines val="1"/>
          </c:dLbls>
          <c:cat>
            <c:strRef>
              <c:f>Excluidos!$A$68:$A$70</c:f>
            </c:strRef>
          </c:cat>
          <c:val>
            <c:numRef>
              <c:f>Excluidos!$B$68:$B$70</c:f>
              <c:numCache/>
            </c:numRef>
          </c:val>
        </c:ser>
        <c:dLbls>
          <c:showLegendKey val="0"/>
          <c:showVal val="0"/>
          <c:showCatName val="0"/>
          <c:showSerName val="0"/>
          <c:showPercent val="0"/>
          <c:showBubbleSize val="0"/>
        </c:dLbls>
        <c:firstSliceAng val="0"/>
      </c:pieChart>
    </c:plotArea>
    <c:legend>
      <c:legendPos val="b"/>
      <c:overlay val="0"/>
      <c:txPr>
        <a:bodyPr/>
        <a:lstStyle/>
        <a:p>
          <a:pPr lvl="0">
            <a:defRPr b="0" sz="2400">
              <a:solidFill>
                <a:srgbClr val="000000"/>
              </a:solidFill>
              <a:latin typeface="+mn-lt"/>
            </a:defRPr>
          </a:pPr>
        </a:p>
      </c:txPr>
    </c:legend>
    <c:plotVisOnly val="1"/>
  </c:chart>
</c:chartSpace>
</file>

<file path=xl/charts/chart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pieChart>
        <c:varyColors val="1"/>
        <c:ser>
          <c:idx val="0"/>
          <c:order val="0"/>
          <c:tx>
            <c:strRef>
              <c:f>Agenda!$K$5</c:f>
            </c:strRef>
          </c:tx>
          <c:dPt>
            <c:idx val="0"/>
            <c:spPr>
              <a:solidFill>
                <a:srgbClr val="4285F4"/>
              </a:solidFill>
            </c:spPr>
          </c:dPt>
          <c:dLbls>
            <c:showLegendKey val="0"/>
            <c:showVal val="0"/>
            <c:showCatName val="0"/>
            <c:showSerName val="0"/>
            <c:showPercent val="0"/>
            <c:showBubbleSize val="0"/>
            <c:showLeaderLines val="1"/>
          </c:dLbls>
          <c:cat>
            <c:strRef>
              <c:f>Agenda!$L$4:$M$4</c:f>
            </c:strRef>
          </c:cat>
          <c:val>
            <c:numRef>
              <c:f>Agenda!$L$5:$M$5</c:f>
              <c:numCache/>
            </c:numRef>
          </c:val>
        </c:ser>
        <c:dLbls>
          <c:showLegendKey val="0"/>
          <c:showVal val="0"/>
          <c:showCatName val="0"/>
          <c:showSerName val="0"/>
          <c:showPercent val="0"/>
          <c:showBubbleSize val="0"/>
        </c:dLbls>
        <c:firstSliceAng val="0"/>
      </c:pieChart>
    </c:plotArea>
    <c:legend>
      <c:legendPos val="r"/>
      <c:overlay val="0"/>
      <c:txPr>
        <a:bodyPr/>
        <a:lstStyle/>
        <a:p>
          <a:pPr lvl="0">
            <a:defRPr b="0" sz="1800">
              <a:solidFill>
                <a:srgbClr val="1A1A1A"/>
              </a:solidFill>
              <a:latin typeface="+mn-lt"/>
            </a:defRPr>
          </a:pPr>
        </a:p>
      </c:txPr>
    </c:legend>
    <c:plotVisOnly val="1"/>
  </c:chart>
</c:chartSpace>
</file>

<file path=xl/charts/chart3.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pieChart>
        <c:varyColors val="1"/>
        <c:ser>
          <c:idx val="0"/>
          <c:order val="0"/>
          <c:tx>
            <c:strRef>
              <c:f>Agenda!$K$9</c:f>
            </c:strRef>
          </c:tx>
          <c:dPt>
            <c:idx val="0"/>
            <c:spPr>
              <a:solidFill>
                <a:srgbClr val="4285F4"/>
              </a:solidFill>
            </c:spPr>
          </c:dPt>
          <c:dLbls>
            <c:showLegendKey val="0"/>
            <c:showVal val="0"/>
            <c:showCatName val="0"/>
            <c:showSerName val="0"/>
            <c:showPercent val="0"/>
            <c:showBubbleSize val="0"/>
            <c:showLeaderLines val="1"/>
          </c:dLbls>
          <c:cat>
            <c:strRef>
              <c:f>Agenda!$L$8:$M$8</c:f>
            </c:strRef>
          </c:cat>
          <c:val>
            <c:numRef>
              <c:f>Agenda!$L$9:$M$9</c:f>
              <c:numCache/>
            </c:numRef>
          </c:val>
        </c:ser>
        <c:dLbls>
          <c:showLegendKey val="0"/>
          <c:showVal val="0"/>
          <c:showCatName val="0"/>
          <c:showSerName val="0"/>
          <c:showPercent val="0"/>
          <c:showBubbleSize val="0"/>
        </c:dLbls>
        <c:firstSliceAng val="0"/>
      </c:pieChart>
    </c:plotArea>
    <c:legend>
      <c:legendPos val="r"/>
      <c:overlay val="0"/>
      <c:txPr>
        <a:bodyPr/>
        <a:lstStyle/>
        <a:p>
          <a:pPr lvl="0">
            <a:defRPr b="0" sz="1800">
              <a:solidFill>
                <a:srgbClr val="1A1A1A"/>
              </a:solidFill>
              <a:latin typeface="+mn-lt"/>
            </a:defRPr>
          </a:pPr>
        </a:p>
      </c:txPr>
    </c:legend>
    <c:plotVisOnly val="1"/>
  </c:chart>
</c:chartSpace>
</file>

<file path=xl/documenttasks/documenttask1.xml><?xml version="1.0" encoding="utf-8"?>
<Tasks xmlns="http://schemas.microsoft.com/office/tasks/2019/documenttasks">
  <Task id="{404ca301-0539-4da3-9938-c521690bd9d3}">
    <Anchor>
      <Comment id="{4dbebcd3-defd-4f45-ab58-b9496b85dcbd}"/>
    </Anchor>
    <History>
      <Event time="2025-11-07T16:42:04.00" id="{b6eb4739-0c21-4697-8670-994ef29f68df}">
        <Attribution userId="placeholder@email.com" userName="Delfina D'Alfonso" userProvider="google-sheets"/>
        <Anchor>
          <Comment id="{4dbebcd3-defd-4f45-ab58-b9496b85dcbd}"/>
        </Anchor>
        <Create/>
      </Event>
      <Event time="2025-11-07T16:42:04.00" id="{5b460445-9ed5-406d-a48e-fa17f2c5bda4}">
        <Attribution userId="placeholder@email.com" userName="Delfina D'Alfonso" userProvider="google-sheets"/>
        <Anchor>
          <Comment id="{4dbebcd3-defd-4f45-ab58-b9496b85dcbd}"/>
        </Anchor>
        <Assign userId="investigacion@ciedupanama.org" userName="investigacion@ciedupanama.org" userProvider="google-sheets"/>
      </Event>
    </History>
  </Task>
  <Task id="{a61afb85-0ef2-42a8-9f04-85ae480b28c9}">
    <Anchor>
      <Comment id="{cfce2378-08b0-4b34-9e65-e0ee8bd61120}"/>
    </Anchor>
    <History>
      <Event time="2025-11-13T17:36:51.00" id="{15fb8a7e-f195-4f42-bce1-805e253fdc83}">
        <Attribution userId="placeholder@email.com" userName="Aura López" userProvider="google-sheets"/>
        <Anchor>
          <Comment id="{cfce2378-08b0-4b34-9e65-e0ee8bd61120}"/>
        </Anchor>
        <Create/>
      </Event>
      <Event time="2025-11-13T17:36:51.00" id="{d163f26b-f1bf-4b35-a4da-a88145f3bab1}">
        <Attribution userId="placeholder@email.com" userName="Aura López" userProvider="google-sheets"/>
        <Anchor>
          <Comment id="{cfce2378-08b0-4b34-9e65-e0ee8bd61120}"/>
        </Anchor>
        <Assign userId="ddalfonso@ciedupanama.org" userName="ddalfonso@ciedupanama.org" userProvider="google-sheets"/>
      </Event>
    </History>
  </Task>
</Tasks>
</file>

<file path=xl/documenttasks/documenttask2.xml><?xml version="1.0" encoding="utf-8"?>
<Tasks xmlns="http://schemas.microsoft.com/office/tasks/2019/documenttasks">
  <Task id="{e20a5ec3-832a-4496-9193-31a4750e015f}">
    <Anchor>
      <Comment id="{aeb35303-fd6d-4eee-b4ef-7a2d3f8c67ab}"/>
    </Anchor>
    <History>
      <Event time="2025-11-13T18:15:05.00" id="{df62c19a-42a1-42a5-b3c1-ec8cb184d71e}">
        <Attribution userId="placeholder@email.com" userName="Aura López" userProvider="google-sheets"/>
        <Anchor>
          <Comment id="{aeb35303-fd6d-4eee-b4ef-7a2d3f8c67ab}"/>
        </Anchor>
        <Create/>
      </Event>
      <Event time="2025-11-13T18:15:05.00" id="{8031f0d9-6166-4388-92c9-49f6e4d39ab5}">
        <Attribution userId="placeholder@email.com" userName="Aura López" userProvider="google-sheets"/>
        <Anchor>
          <Comment id="{aeb35303-fd6d-4eee-b4ef-7a2d3f8c67ab}"/>
        </Anchor>
        <Assign userId="ddalfonso@ciedupanama.org" userName="ddalfonso@ciedupanama.org" userProvider="google-sheets"/>
      </Event>
    </History>
  </Task>
</Task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 Id="rId2"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752475</xdr:colOff>
      <xdr:row>61</xdr:row>
      <xdr:rowOff>1238250</xdr:rowOff>
    </xdr:from>
    <xdr:ext cx="9096375" cy="5638800"/>
    <xdr:graphicFrame>
      <xdr:nvGraphicFramePr>
        <xdr:cNvPr id="1" name="Chart 1" title="Chart"/>
        <xdr:cNvGraphicFramePr/>
      </xdr:nvGraphicFramePr>
      <xdr:xfrm>
        <a:off x="0" y="0"/>
        <a:ext cx="0" cy="0"/>
      </xdr:xfrm>
      <a:graphic>
        <a:graphicData uri="http://schemas.openxmlformats.org/drawingml/2006/chart">
          <c:chart r:id="rId1"/>
        </a:graphicData>
      </a:graphic>
    </xdr:graphicFrame>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13</xdr:col>
      <xdr:colOff>276225</xdr:colOff>
      <xdr:row>0</xdr:row>
      <xdr:rowOff>409575</xdr:rowOff>
    </xdr:from>
    <xdr:ext cx="5715000" cy="3533775"/>
    <xdr:graphicFrame>
      <xdr:nvGraphicFramePr>
        <xdr:cNvPr id="2" name="Chart 2" title="Chart"/>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8</xdr:col>
      <xdr:colOff>542925</xdr:colOff>
      <xdr:row>2</xdr:row>
      <xdr:rowOff>161925</xdr:rowOff>
    </xdr:from>
    <xdr:ext cx="5715000" cy="3533775"/>
    <xdr:graphicFrame>
      <xdr:nvGraphicFramePr>
        <xdr:cNvPr id="3" name="Chart 3" title="Chart"/>
        <xdr:cNvGraphicFramePr/>
      </xdr:nvGraphicFramePr>
      <xdr:xfrm>
        <a:off x="0" y="0"/>
        <a:ext cx="0" cy="0"/>
      </xdr:xfrm>
      <a:graphic>
        <a:graphicData uri="http://schemas.openxmlformats.org/drawingml/2006/chart">
          <c:chart r:id="rId2"/>
        </a:graphicData>
      </a:graphic>
    </xdr:graphicFrame>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x18tc:person displayName="investigacion@ciedupanama.org" id="{4375451b-8118-4802-bad1-0686a164c2f0}" userId="investigacion@ciedupanama.org" providerId="google-sheets"/>
  <x18tc:person displayName="Aura López" id="{c2f961f1-1509-4bac-aa43-7eb83a79c1f4}" providerId="google-sheets"/>
  <x18tc:person displayName="Delfina D'Alfonso" id="{6162add4-8e68-4199-baf3-dae742b617b6}" providerId="google-sheets"/>
  <x18tc:person displayName="Georgette Gallardo (Info CIEDU)" id="{9a3e33ea-6fe7-4c63-a203-1735afda13c9}" providerId="google-sheets"/>
  <x18tc:person displayName="ddalfonso@ciedupanama.org" id="{5ddb0863-fbd2-41a4-aa07-e53bcc3dcb89}" userId="ddalfonso@ciedupanama.org" providerId="google-sheets"/>
</x18tc:personList>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threadedComments/threadedComment1.xml><?xml version="1.0" encoding="utf-8"?>
<x18tc:ThreadedComments xmlns="http://schemas.openxmlformats.org/spreadsheetml/2006/main" xmlns:x18tc="http://schemas.microsoft.com/office/spreadsheetml/2018/threadedcomments" xmlns:xltc2="http://schemas.microsoft.com/office/spreadsheetml/2020/threadedcomments2" xmlns:r="http://schemas.openxmlformats.org/officeDocument/2006/relationships">
  <x18tc:threadedComment ref="A1" dT="2025-11-07T16:42:04.00" personId="{6162add4-8e68-4199-baf3-dae742b617b6}" id="{4dbebcd3-defd-4f45-ab58-b9496b85dcbd}" done="0">
    <x18tc:text xml:space="preserve">Este habría que revisarlo, la adscripción del autor es de Colombia @investigacion@ciedupanama.org
Assigned to investigacion@ciedupanama.org</x18tc:text>
    <x18tc:mentions>
      <x18tc:mention mentionpersonId="{4375451b-8118-4802-bad1-0686a164c2f0}" mentionId="{6dc00e8e-b15e-4237-bdb7-1d3966179c8d}" startIndex="67" length="30"/>
    </x18tc:mentions>
  </x18tc:threadedComment>
  <x18tc:threadedComment ref="A1" dT="2025-11-07T16:40:00.00" personId="{6162add4-8e68-4199-baf3-dae742b617b6}" id="{bc3316a3-075e-4fdc-bf3b-2d75bd416d6e}" done="0">
    <x18tc:text xml:space="preserve">Este debe ser excluido, no incluye el contexto panameño. @investigacion@ciedupanama.org</x18tc:text>
    <x18tc:mentions>
      <x18tc:mention mentionpersonId="{4375451b-8118-4802-bad1-0686a164c2f0}" mentionId="{6666db29-53a9-432c-82c6-c66c65be01eb}" startIndex="57" length="30"/>
    </x18tc:mentions>
  </x18tc:threadedComment>
  <x18tc:threadedComment ref="N224" dT="2025-11-13T15:32:55.00" personId="{c2f961f1-1509-4bac-aa43-7eb83a79c1f4}" id="{a8fa950e-e95f-45f3-a4b9-9890443d8ecf}" done="1">
    <x18tc:text xml:space="preserve">Corregí. Inicialmente estaba 2</x18tc:text>
  </x18tc:threadedComment>
  <x18tc:threadedComment ref="I230" dT="2025-11-30T02:29:00.00" personId="{9a3e33ea-6fe7-4c63-a203-1735afda13c9}" id="{646b7297-bd94-4d77-8ad8-1717b51a5115}" done="0">
    <x18tc:text xml:space="preserve">Falta revista</x18tc:text>
  </x18tc:threadedComment>
  <x18tc:threadedComment ref="A1" dT="2025-11-07T16:44:26.00" personId="{6162add4-8e68-4199-baf3-dae742b617b6}" id="{cdb4638a-c968-4133-bdc8-ce7d90ff11a1}" done="0">
    <x18tc:text xml:space="preserve">Debe ser excluido por ser de Ecuadro.</x18tc:text>
  </x18tc:threadedComment>
  <x18tc:threadedComment ref="L292" dT="2025-11-13T15:47:26.00" personId="{c2f961f1-1509-4bac-aa43-7eb83a79c1f4}" id="{f09dd194-3a35-44c1-be6d-fc827c275fe1}" done="1">
    <x18tc:text xml:space="preserve">Corregido. Anteriormente estaba 3</x18tc:text>
  </x18tc:threadedComment>
  <x18tc:threadedComment ref="I220" dT="2025-11-30T02:26:17.00" personId="{9a3e33ea-6fe7-4c63-a203-1735afda13c9}" id="{fab915ca-2305-41a5-9981-c10806eca8d3}" done="0">
    <x18tc:text xml:space="preserve">Falta fecha</x18tc:text>
  </x18tc:threadedComment>
  <x18tc:threadedComment ref="A1" dT="2025-11-13T17:36:51.00" personId="{c2f961f1-1509-4bac-aa43-7eb83a79c1f4}" id="{cfce2378-08b0-4b34-9e65-e0ee8bd61120}" done="1">
    <x18tc:text xml:space="preserve">@ddalfonso@ciedupanama.org Hay que eliminar este registro repetido
Assigned to ddalfonso@ciedupanama.org</x18tc:text>
    <x18tc:mentions>
      <x18tc:mention mentionpersonId="{5ddb0863-fbd2-41a4-aa07-e53bcc3dcb89}" mentionId="{e363e7f2-ff74-4e78-a28e-18edf3cc2112}" startIndex="0" length="26"/>
    </x18tc:mentions>
  </x18tc:threadedComment>
</x18tc:ThreadedComments>
</file>

<file path=xl/threadedComments/threadedComment2.xml><?xml version="1.0" encoding="utf-8"?>
<x18tc:ThreadedComments xmlns="http://schemas.openxmlformats.org/spreadsheetml/2006/main" xmlns:x18tc="http://schemas.microsoft.com/office/spreadsheetml/2018/threadedcomments" xmlns:xltc2="http://schemas.microsoft.com/office/spreadsheetml/2020/threadedcomments2" xmlns:r="http://schemas.openxmlformats.org/officeDocument/2006/relationships">
  <x18tc:threadedComment ref="V63" dT="2025-11-13T18:15:05.00" personId="{c2f961f1-1509-4bac-aa43-7eb83a79c1f4}" id="{aeb35303-fd6d-4eee-b4ef-7a2d3f8c67ab}" done="1">
    <x18tc:text xml:space="preserve">Eliminar. No es de Panamá @ddalfonso@ciedupanama.org
Assigned to ddalfonso@ciedupanama.org</x18tc:text>
    <x18tc:mentions>
      <x18tc:mention mentionpersonId="{5ddb0863-fbd2-41a4-aa07-e53bcc3dcb89}" mentionId="{8bfc240c-4e5b-4d89-bfa0-4ee7618c8b54}" startIndex="26" length="26"/>
    </x18tc:mentions>
  </x18tc:threadedComment>
</x18tc:ThreadedComments>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microsoft.com/office/2017/10/relationships/threadedComment" Target="../threadedComments/threadedComment1.xml"/><Relationship Id="rId3" Type="http://schemas.microsoft.com/office/2019/04/relationships/documenttask" Target="../documenttasks/documenttask1.xml"/><Relationship Id="rId4" Type="http://schemas.openxmlformats.org/officeDocument/2006/relationships/drawing" Target="../drawings/drawing1.xml"/><Relationship Id="rId5"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comments" Target="../comments2.xml"/><Relationship Id="rId2" Type="http://schemas.microsoft.com/office/2017/10/relationships/threadedComment" Target="../threadedComments/threadedComment2.xml"/><Relationship Id="rId3" Type="http://schemas.microsoft.com/office/2019/04/relationships/documenttask" Target="../documenttasks/documenttask2.xml"/><Relationship Id="rId4" Type="http://schemas.openxmlformats.org/officeDocument/2006/relationships/drawing" Target="../drawings/drawing2.xml"/><Relationship Id="rId5"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1" max="1" width="34.38"/>
    <col customWidth="1" min="2" max="2" width="31.38"/>
    <col customWidth="1" hidden="1" min="3" max="3" width="13.75"/>
    <col customWidth="1" hidden="1" min="4" max="4" width="12.63"/>
    <col customWidth="1" hidden="1" min="5" max="5" width="12.75"/>
    <col customWidth="1" hidden="1" min="6" max="6" width="25.13"/>
    <col customWidth="1" hidden="1" min="7" max="7" width="13.5"/>
    <col customWidth="1" hidden="1" min="8" max="8" width="12.38"/>
    <col customWidth="1" min="11" max="11" width="41.25"/>
    <col customWidth="1" min="12" max="12" width="9.75"/>
    <col customWidth="1" min="13" max="13" width="44.75"/>
    <col customWidth="1" min="14" max="14" width="13.38"/>
    <col customWidth="1" hidden="1" min="15" max="15" width="64.5"/>
  </cols>
  <sheetData>
    <row r="1">
      <c r="A1" s="1" t="s">
        <v>0</v>
      </c>
      <c r="B1" s="1" t="s">
        <v>1</v>
      </c>
      <c r="C1" s="2" t="s">
        <v>2</v>
      </c>
      <c r="D1" s="2" t="s">
        <v>3</v>
      </c>
      <c r="E1" s="3" t="s">
        <v>4</v>
      </c>
      <c r="F1" s="1" t="s">
        <v>5</v>
      </c>
      <c r="G1" s="3" t="s">
        <v>6</v>
      </c>
      <c r="H1" s="3" t="s">
        <v>7</v>
      </c>
      <c r="I1" s="1" t="s">
        <v>8</v>
      </c>
      <c r="J1" s="4" t="s">
        <v>9</v>
      </c>
      <c r="K1" s="1" t="s">
        <v>10</v>
      </c>
      <c r="L1" s="5" t="s">
        <v>11</v>
      </c>
      <c r="M1" s="1" t="s">
        <v>12</v>
      </c>
      <c r="N1" s="5" t="s">
        <v>13</v>
      </c>
      <c r="O1" s="1" t="s">
        <v>14</v>
      </c>
      <c r="P1" s="5" t="s">
        <v>15</v>
      </c>
      <c r="Q1" s="6" t="s">
        <v>16</v>
      </c>
      <c r="R1" s="6" t="s">
        <v>17</v>
      </c>
      <c r="S1" s="6" t="s">
        <v>18</v>
      </c>
      <c r="T1" s="6" t="s">
        <v>19</v>
      </c>
      <c r="U1" s="6" t="s">
        <v>20</v>
      </c>
      <c r="V1" s="7" t="s">
        <v>21</v>
      </c>
      <c r="W1" s="8"/>
      <c r="X1" s="8"/>
      <c r="Y1" s="8"/>
      <c r="Z1" s="8"/>
      <c r="AA1" s="8"/>
      <c r="AB1" s="8"/>
      <c r="AC1" s="8"/>
      <c r="AD1" s="8"/>
      <c r="AE1" s="8"/>
      <c r="AF1" s="8"/>
      <c r="AG1" s="8"/>
    </row>
    <row r="2">
      <c r="A2" s="9" t="s">
        <v>22</v>
      </c>
      <c r="B2" s="9" t="s">
        <v>23</v>
      </c>
      <c r="C2" s="9">
        <f t="shared" ref="C2:C55" si="1">IF(A1&lt;&gt;"", LEN(B2) - LEN(SUBSTITUTE(B2, ",", "")) + 1, 0)</f>
        <v>1</v>
      </c>
      <c r="D2" s="9">
        <f t="shared" ref="D2:D55" si="2">if(C2&gt;1,1,0)</f>
        <v>0</v>
      </c>
      <c r="E2" s="9">
        <v>1.0</v>
      </c>
      <c r="F2" s="9" t="s">
        <v>24</v>
      </c>
      <c r="G2" s="9">
        <v>0.0</v>
      </c>
      <c r="H2" s="9">
        <v>0.0</v>
      </c>
      <c r="I2" s="9" t="s">
        <v>25</v>
      </c>
      <c r="J2" s="10">
        <v>0.0</v>
      </c>
      <c r="K2" s="9" t="s">
        <v>26</v>
      </c>
      <c r="L2" s="9">
        <f t="shared" ref="L2:L64" si="3">IF(K2&lt;&gt;"", LEN(K2) - LEN(SUBSTITUTE(K2, ":", ""))
)</f>
        <v>2</v>
      </c>
      <c r="M2" s="9" t="s">
        <v>27</v>
      </c>
      <c r="N2" s="9">
        <f t="shared" ref="N2:N10" si="4">IF(M2&lt;&gt;"", LEN(M2) - LEN(SUBSTITUTE(M2, ":", ""))
)</f>
        <v>3</v>
      </c>
      <c r="O2" s="9" t="s">
        <v>28</v>
      </c>
      <c r="P2" s="11">
        <f t="shared" ref="P2:P321" si="5">L2+N2</f>
        <v>5</v>
      </c>
      <c r="Q2" s="10">
        <v>2.0</v>
      </c>
      <c r="S2" s="10">
        <v>2.0</v>
      </c>
      <c r="U2" s="10">
        <v>1.0</v>
      </c>
      <c r="V2" s="12">
        <f t="shared" ref="V2:V321" si="6">Q2+R2+S2+T2+U2-P2</f>
        <v>0</v>
      </c>
    </row>
    <row r="3">
      <c r="A3" s="9" t="s">
        <v>29</v>
      </c>
      <c r="B3" s="9" t="s">
        <v>30</v>
      </c>
      <c r="C3" s="9">
        <f t="shared" si="1"/>
        <v>1</v>
      </c>
      <c r="D3" s="9">
        <f t="shared" si="2"/>
        <v>0</v>
      </c>
      <c r="E3" s="9">
        <v>1.0</v>
      </c>
      <c r="F3" s="9" t="s">
        <v>31</v>
      </c>
      <c r="G3" s="9">
        <v>0.0</v>
      </c>
      <c r="H3" s="9">
        <v>0.0</v>
      </c>
      <c r="I3" s="9" t="s">
        <v>32</v>
      </c>
      <c r="J3" s="10">
        <v>0.0</v>
      </c>
      <c r="K3" s="9" t="s">
        <v>33</v>
      </c>
      <c r="L3" s="9">
        <f t="shared" si="3"/>
        <v>2</v>
      </c>
      <c r="M3" s="9" t="s">
        <v>34</v>
      </c>
      <c r="N3" s="9">
        <f t="shared" si="4"/>
        <v>3</v>
      </c>
      <c r="O3" s="9" t="s">
        <v>35</v>
      </c>
      <c r="P3" s="11">
        <f t="shared" si="5"/>
        <v>5</v>
      </c>
      <c r="Q3" s="10">
        <v>4.0</v>
      </c>
      <c r="R3" s="10">
        <v>1.0</v>
      </c>
      <c r="V3" s="12">
        <f t="shared" si="6"/>
        <v>0</v>
      </c>
    </row>
    <row r="4">
      <c r="A4" s="9" t="s">
        <v>36</v>
      </c>
      <c r="B4" s="9" t="s">
        <v>37</v>
      </c>
      <c r="C4" s="9">
        <f t="shared" si="1"/>
        <v>1</v>
      </c>
      <c r="D4" s="9">
        <f t="shared" si="2"/>
        <v>0</v>
      </c>
      <c r="E4" s="9">
        <v>1.0</v>
      </c>
      <c r="F4" s="9" t="s">
        <v>38</v>
      </c>
      <c r="G4" s="9">
        <v>0.0</v>
      </c>
      <c r="H4" s="9">
        <v>0.0</v>
      </c>
      <c r="I4" s="9" t="s">
        <v>39</v>
      </c>
      <c r="J4" s="10">
        <v>0.0</v>
      </c>
      <c r="K4" s="9" t="s">
        <v>40</v>
      </c>
      <c r="L4" s="9">
        <f t="shared" si="3"/>
        <v>2</v>
      </c>
      <c r="M4" s="9" t="s">
        <v>41</v>
      </c>
      <c r="N4" s="9">
        <f t="shared" si="4"/>
        <v>3</v>
      </c>
      <c r="O4" s="9" t="s">
        <v>42</v>
      </c>
      <c r="P4" s="11">
        <f t="shared" si="5"/>
        <v>5</v>
      </c>
      <c r="Q4" s="10">
        <v>2.0</v>
      </c>
      <c r="R4" s="10">
        <v>2.0</v>
      </c>
      <c r="S4" s="10">
        <v>1.0</v>
      </c>
      <c r="V4" s="12">
        <f t="shared" si="6"/>
        <v>0</v>
      </c>
    </row>
    <row r="5">
      <c r="A5" s="9" t="s">
        <v>43</v>
      </c>
      <c r="B5" s="9" t="s">
        <v>44</v>
      </c>
      <c r="C5" s="9">
        <f t="shared" si="1"/>
        <v>2</v>
      </c>
      <c r="D5" s="9">
        <f t="shared" si="2"/>
        <v>1</v>
      </c>
      <c r="E5" s="9">
        <v>1.0</v>
      </c>
      <c r="F5" s="9" t="s">
        <v>45</v>
      </c>
      <c r="G5" s="9">
        <v>0.0</v>
      </c>
      <c r="H5" s="9">
        <v>0.0</v>
      </c>
      <c r="I5" s="9" t="s">
        <v>46</v>
      </c>
      <c r="J5" s="10">
        <v>0.0</v>
      </c>
      <c r="K5" s="9" t="s">
        <v>47</v>
      </c>
      <c r="L5" s="9">
        <f t="shared" si="3"/>
        <v>2</v>
      </c>
      <c r="M5" s="9" t="s">
        <v>48</v>
      </c>
      <c r="N5" s="9">
        <f t="shared" si="4"/>
        <v>3</v>
      </c>
      <c r="O5" s="9" t="s">
        <v>49</v>
      </c>
      <c r="P5" s="11">
        <f t="shared" si="5"/>
        <v>5</v>
      </c>
      <c r="Q5" s="10">
        <v>2.0</v>
      </c>
      <c r="S5" s="10">
        <v>3.0</v>
      </c>
      <c r="V5" s="12">
        <f t="shared" si="6"/>
        <v>0</v>
      </c>
    </row>
    <row r="6">
      <c r="A6" s="9" t="s">
        <v>50</v>
      </c>
      <c r="B6" s="9" t="s">
        <v>51</v>
      </c>
      <c r="C6" s="9">
        <f t="shared" si="1"/>
        <v>1</v>
      </c>
      <c r="D6" s="9">
        <f t="shared" si="2"/>
        <v>0</v>
      </c>
      <c r="E6" s="9">
        <v>1.0</v>
      </c>
      <c r="F6" s="9" t="s">
        <v>45</v>
      </c>
      <c r="G6" s="9">
        <v>0.0</v>
      </c>
      <c r="H6" s="9">
        <v>0.0</v>
      </c>
      <c r="I6" s="9" t="s">
        <v>52</v>
      </c>
      <c r="J6" s="10">
        <v>0.0</v>
      </c>
      <c r="K6" s="9" t="s">
        <v>53</v>
      </c>
      <c r="L6" s="9">
        <f t="shared" si="3"/>
        <v>2</v>
      </c>
      <c r="M6" s="9" t="s">
        <v>54</v>
      </c>
      <c r="N6" s="9">
        <f t="shared" si="4"/>
        <v>3</v>
      </c>
      <c r="O6" s="9" t="s">
        <v>55</v>
      </c>
      <c r="P6" s="11">
        <f t="shared" si="5"/>
        <v>5</v>
      </c>
      <c r="Q6" s="10">
        <v>3.0</v>
      </c>
      <c r="S6" s="10">
        <v>1.0</v>
      </c>
      <c r="U6" s="10">
        <v>1.0</v>
      </c>
      <c r="V6" s="12">
        <f t="shared" si="6"/>
        <v>0</v>
      </c>
    </row>
    <row r="7">
      <c r="A7" s="9" t="s">
        <v>56</v>
      </c>
      <c r="B7" s="9" t="s">
        <v>57</v>
      </c>
      <c r="C7" s="9">
        <f t="shared" si="1"/>
        <v>4</v>
      </c>
      <c r="D7" s="9">
        <f t="shared" si="2"/>
        <v>1</v>
      </c>
      <c r="E7" s="9">
        <v>1.0</v>
      </c>
      <c r="F7" s="9" t="s">
        <v>45</v>
      </c>
      <c r="G7" s="9">
        <v>0.0</v>
      </c>
      <c r="H7" s="9">
        <v>0.0</v>
      </c>
      <c r="I7" s="9" t="s">
        <v>58</v>
      </c>
      <c r="J7" s="10">
        <v>0.0</v>
      </c>
      <c r="K7" s="9" t="s">
        <v>59</v>
      </c>
      <c r="L7" s="9">
        <f t="shared" si="3"/>
        <v>2</v>
      </c>
      <c r="M7" s="9" t="s">
        <v>60</v>
      </c>
      <c r="N7" s="9">
        <f t="shared" si="4"/>
        <v>3</v>
      </c>
      <c r="O7" s="9" t="s">
        <v>61</v>
      </c>
      <c r="P7" s="11">
        <f t="shared" si="5"/>
        <v>5</v>
      </c>
      <c r="Q7" s="10">
        <v>3.0</v>
      </c>
      <c r="R7" s="10">
        <v>1.0</v>
      </c>
      <c r="S7" s="10">
        <v>1.0</v>
      </c>
      <c r="V7" s="12">
        <f t="shared" si="6"/>
        <v>0</v>
      </c>
    </row>
    <row r="8">
      <c r="A8" s="9" t="s">
        <v>62</v>
      </c>
      <c r="B8" s="9" t="s">
        <v>63</v>
      </c>
      <c r="C8" s="9">
        <f t="shared" si="1"/>
        <v>1</v>
      </c>
      <c r="D8" s="9">
        <f t="shared" si="2"/>
        <v>0</v>
      </c>
      <c r="E8" s="9">
        <v>1.0</v>
      </c>
      <c r="F8" s="9" t="s">
        <v>64</v>
      </c>
      <c r="G8" s="9">
        <v>0.0</v>
      </c>
      <c r="H8" s="9">
        <v>0.0</v>
      </c>
      <c r="I8" s="9" t="s">
        <v>65</v>
      </c>
      <c r="J8" s="10">
        <v>0.0</v>
      </c>
      <c r="K8" s="9" t="s">
        <v>66</v>
      </c>
      <c r="L8" s="9">
        <f t="shared" si="3"/>
        <v>2</v>
      </c>
      <c r="M8" s="9" t="s">
        <v>67</v>
      </c>
      <c r="N8" s="9">
        <f t="shared" si="4"/>
        <v>3</v>
      </c>
      <c r="O8" s="9" t="s">
        <v>68</v>
      </c>
      <c r="P8" s="11">
        <f t="shared" si="5"/>
        <v>5</v>
      </c>
      <c r="Q8" s="10">
        <v>1.0</v>
      </c>
      <c r="S8" s="10">
        <v>3.0</v>
      </c>
      <c r="T8" s="10">
        <v>1.0</v>
      </c>
      <c r="V8" s="12">
        <f t="shared" si="6"/>
        <v>0</v>
      </c>
    </row>
    <row r="9">
      <c r="A9" s="9" t="s">
        <v>69</v>
      </c>
      <c r="B9" s="9" t="s">
        <v>70</v>
      </c>
      <c r="C9" s="9">
        <f t="shared" si="1"/>
        <v>1</v>
      </c>
      <c r="D9" s="9">
        <f t="shared" si="2"/>
        <v>0</v>
      </c>
      <c r="E9" s="9">
        <v>0.0</v>
      </c>
      <c r="F9" s="9" t="s">
        <v>71</v>
      </c>
      <c r="G9" s="9">
        <v>0.0</v>
      </c>
      <c r="H9" s="9">
        <v>0.0</v>
      </c>
      <c r="I9" s="9" t="s">
        <v>72</v>
      </c>
      <c r="J9" s="10">
        <v>0.0</v>
      </c>
      <c r="K9" s="9" t="s">
        <v>73</v>
      </c>
      <c r="L9" s="9">
        <f t="shared" si="3"/>
        <v>2</v>
      </c>
      <c r="M9" s="9" t="s">
        <v>74</v>
      </c>
      <c r="N9" s="9">
        <f t="shared" si="4"/>
        <v>3</v>
      </c>
      <c r="O9" s="9" t="s">
        <v>75</v>
      </c>
      <c r="P9" s="11">
        <f t="shared" si="5"/>
        <v>5</v>
      </c>
      <c r="Q9" s="10">
        <v>1.0</v>
      </c>
      <c r="S9" s="10">
        <v>3.0</v>
      </c>
      <c r="T9" s="10">
        <v>1.0</v>
      </c>
      <c r="V9" s="12">
        <f t="shared" si="6"/>
        <v>0</v>
      </c>
    </row>
    <row r="10">
      <c r="A10" s="9" t="s">
        <v>76</v>
      </c>
      <c r="B10" s="9" t="s">
        <v>77</v>
      </c>
      <c r="C10" s="9">
        <f t="shared" si="1"/>
        <v>1</v>
      </c>
      <c r="D10" s="9">
        <f t="shared" si="2"/>
        <v>0</v>
      </c>
      <c r="E10" s="9">
        <v>1.0</v>
      </c>
      <c r="F10" s="9" t="s">
        <v>78</v>
      </c>
      <c r="G10" s="9">
        <v>0.0</v>
      </c>
      <c r="H10" s="9">
        <v>0.0</v>
      </c>
      <c r="I10" s="9" t="s">
        <v>79</v>
      </c>
      <c r="J10" s="10">
        <v>0.0</v>
      </c>
      <c r="K10" s="9" t="s">
        <v>80</v>
      </c>
      <c r="L10" s="9">
        <f t="shared" si="3"/>
        <v>3</v>
      </c>
      <c r="M10" s="9" t="s">
        <v>81</v>
      </c>
      <c r="N10" s="9">
        <f t="shared" si="4"/>
        <v>3</v>
      </c>
      <c r="O10" s="9" t="s">
        <v>82</v>
      </c>
      <c r="P10" s="11">
        <f t="shared" si="5"/>
        <v>6</v>
      </c>
      <c r="R10" s="10">
        <v>3.0</v>
      </c>
      <c r="T10" s="10">
        <v>1.0</v>
      </c>
      <c r="U10" s="10">
        <v>2.0</v>
      </c>
      <c r="V10" s="12">
        <f t="shared" si="6"/>
        <v>0</v>
      </c>
    </row>
    <row r="11">
      <c r="A11" s="9" t="s">
        <v>83</v>
      </c>
      <c r="B11" s="9" t="s">
        <v>84</v>
      </c>
      <c r="C11" s="9">
        <f t="shared" si="1"/>
        <v>2</v>
      </c>
      <c r="D11" s="9">
        <f t="shared" si="2"/>
        <v>1</v>
      </c>
      <c r="E11" s="9">
        <v>1.0</v>
      </c>
      <c r="F11" s="9" t="s">
        <v>85</v>
      </c>
      <c r="G11" s="9">
        <v>0.0</v>
      </c>
      <c r="H11" s="9">
        <v>0.0</v>
      </c>
      <c r="I11" s="9" t="s">
        <v>86</v>
      </c>
      <c r="J11" s="10">
        <v>0.0</v>
      </c>
      <c r="K11" s="9" t="s">
        <v>87</v>
      </c>
      <c r="L11" s="9">
        <f t="shared" si="3"/>
        <v>1</v>
      </c>
      <c r="M11" s="9" t="s">
        <v>88</v>
      </c>
      <c r="N11" s="9">
        <v>2.0</v>
      </c>
      <c r="O11" s="9" t="s">
        <v>89</v>
      </c>
      <c r="P11" s="11">
        <f t="shared" si="5"/>
        <v>3</v>
      </c>
      <c r="S11" s="10">
        <v>1.0</v>
      </c>
      <c r="T11" s="10">
        <v>2.0</v>
      </c>
      <c r="V11" s="12">
        <f t="shared" si="6"/>
        <v>0</v>
      </c>
    </row>
    <row r="12">
      <c r="A12" s="9" t="s">
        <v>90</v>
      </c>
      <c r="B12" s="9" t="s">
        <v>91</v>
      </c>
      <c r="C12" s="9">
        <f t="shared" si="1"/>
        <v>1</v>
      </c>
      <c r="D12" s="9">
        <f t="shared" si="2"/>
        <v>0</v>
      </c>
      <c r="E12" s="9">
        <v>1.0</v>
      </c>
      <c r="F12" s="9" t="s">
        <v>92</v>
      </c>
      <c r="G12" s="9">
        <v>0.0</v>
      </c>
      <c r="H12" s="9">
        <v>0.0</v>
      </c>
      <c r="I12" s="9" t="s">
        <v>93</v>
      </c>
      <c r="J12" s="10">
        <v>0.0</v>
      </c>
      <c r="K12" s="9" t="s">
        <v>94</v>
      </c>
      <c r="L12" s="9">
        <f t="shared" si="3"/>
        <v>2</v>
      </c>
      <c r="M12" s="9" t="s">
        <v>95</v>
      </c>
      <c r="N12" s="9">
        <f t="shared" ref="N12:N21" si="7">IF(M12&lt;&gt;"", LEN(M12) - LEN(SUBSTITUTE(M12, ":", ""))
)</f>
        <v>2</v>
      </c>
      <c r="O12" s="9" t="s">
        <v>96</v>
      </c>
      <c r="P12" s="11">
        <f t="shared" si="5"/>
        <v>4</v>
      </c>
      <c r="Q12" s="10">
        <v>3.0</v>
      </c>
      <c r="S12" s="10">
        <v>1.0</v>
      </c>
      <c r="V12" s="12">
        <f t="shared" si="6"/>
        <v>0</v>
      </c>
    </row>
    <row r="13">
      <c r="A13" s="9" t="s">
        <v>97</v>
      </c>
      <c r="B13" s="9" t="s">
        <v>98</v>
      </c>
      <c r="C13" s="9">
        <f t="shared" si="1"/>
        <v>1</v>
      </c>
      <c r="D13" s="9">
        <f t="shared" si="2"/>
        <v>0</v>
      </c>
      <c r="E13" s="9">
        <v>1.0</v>
      </c>
      <c r="F13" s="9" t="s">
        <v>24</v>
      </c>
      <c r="G13" s="9">
        <v>0.0</v>
      </c>
      <c r="H13" s="9">
        <v>0.0</v>
      </c>
      <c r="I13" s="9" t="s">
        <v>99</v>
      </c>
      <c r="J13" s="10">
        <v>0.0</v>
      </c>
      <c r="K13" s="9" t="s">
        <v>100</v>
      </c>
      <c r="L13" s="9">
        <f t="shared" si="3"/>
        <v>2</v>
      </c>
      <c r="M13" s="9" t="s">
        <v>101</v>
      </c>
      <c r="N13" s="9">
        <f t="shared" si="7"/>
        <v>3</v>
      </c>
      <c r="O13" s="9" t="s">
        <v>102</v>
      </c>
      <c r="P13" s="11">
        <f t="shared" si="5"/>
        <v>5</v>
      </c>
      <c r="Q13" s="10">
        <v>4.0</v>
      </c>
      <c r="S13" s="10">
        <v>1.0</v>
      </c>
      <c r="V13" s="12">
        <f t="shared" si="6"/>
        <v>0</v>
      </c>
    </row>
    <row r="14">
      <c r="A14" s="9" t="s">
        <v>103</v>
      </c>
      <c r="B14" s="9" t="s">
        <v>104</v>
      </c>
      <c r="C14" s="9">
        <f t="shared" si="1"/>
        <v>2</v>
      </c>
      <c r="D14" s="9">
        <f t="shared" si="2"/>
        <v>1</v>
      </c>
      <c r="E14" s="9">
        <v>1.0</v>
      </c>
      <c r="F14" s="9" t="s">
        <v>105</v>
      </c>
      <c r="G14" s="9">
        <v>0.0</v>
      </c>
      <c r="H14" s="9">
        <v>0.0</v>
      </c>
      <c r="I14" s="9" t="s">
        <v>106</v>
      </c>
      <c r="J14" s="10">
        <v>0.0</v>
      </c>
      <c r="K14" s="9" t="s">
        <v>107</v>
      </c>
      <c r="L14" s="9">
        <f t="shared" si="3"/>
        <v>2</v>
      </c>
      <c r="M14" s="9" t="s">
        <v>108</v>
      </c>
      <c r="N14" s="9">
        <f t="shared" si="7"/>
        <v>3</v>
      </c>
      <c r="O14" s="9" t="s">
        <v>109</v>
      </c>
      <c r="P14" s="11">
        <f t="shared" si="5"/>
        <v>5</v>
      </c>
      <c r="Q14" s="10">
        <v>4.0</v>
      </c>
      <c r="S14" s="10">
        <v>1.0</v>
      </c>
      <c r="V14" s="12">
        <f t="shared" si="6"/>
        <v>0</v>
      </c>
    </row>
    <row r="15">
      <c r="A15" s="9" t="s">
        <v>110</v>
      </c>
      <c r="B15" s="9" t="s">
        <v>111</v>
      </c>
      <c r="C15" s="9">
        <f t="shared" si="1"/>
        <v>2</v>
      </c>
      <c r="D15" s="9">
        <f t="shared" si="2"/>
        <v>1</v>
      </c>
      <c r="E15" s="9">
        <v>1.0</v>
      </c>
      <c r="F15" s="9" t="s">
        <v>112</v>
      </c>
      <c r="G15" s="9">
        <v>0.0</v>
      </c>
      <c r="H15" s="9">
        <v>0.0</v>
      </c>
      <c r="I15" s="9" t="s">
        <v>113</v>
      </c>
      <c r="J15" s="10">
        <v>0.0</v>
      </c>
      <c r="K15" s="9" t="s">
        <v>114</v>
      </c>
      <c r="L15" s="9">
        <f t="shared" si="3"/>
        <v>2</v>
      </c>
      <c r="M15" s="9" t="s">
        <v>115</v>
      </c>
      <c r="N15" s="9">
        <f t="shared" si="7"/>
        <v>3</v>
      </c>
      <c r="O15" s="9" t="s">
        <v>116</v>
      </c>
      <c r="P15" s="11">
        <f t="shared" si="5"/>
        <v>5</v>
      </c>
      <c r="Q15" s="10">
        <v>3.0</v>
      </c>
      <c r="S15" s="10">
        <v>1.0</v>
      </c>
      <c r="T15" s="10">
        <v>1.0</v>
      </c>
      <c r="V15" s="12">
        <f t="shared" si="6"/>
        <v>0</v>
      </c>
    </row>
    <row r="16">
      <c r="A16" s="9" t="s">
        <v>117</v>
      </c>
      <c r="B16" s="9" t="s">
        <v>118</v>
      </c>
      <c r="C16" s="9">
        <f t="shared" si="1"/>
        <v>4</v>
      </c>
      <c r="D16" s="9">
        <f t="shared" si="2"/>
        <v>1</v>
      </c>
      <c r="E16" s="9">
        <v>1.0</v>
      </c>
      <c r="F16" s="9" t="s">
        <v>45</v>
      </c>
      <c r="G16" s="9">
        <v>0.0</v>
      </c>
      <c r="H16" s="9">
        <v>0.0</v>
      </c>
      <c r="I16" s="9" t="s">
        <v>119</v>
      </c>
      <c r="J16" s="10">
        <v>0.0</v>
      </c>
      <c r="K16" s="9" t="s">
        <v>120</v>
      </c>
      <c r="L16" s="9">
        <f t="shared" si="3"/>
        <v>2</v>
      </c>
      <c r="M16" s="9" t="s">
        <v>121</v>
      </c>
      <c r="N16" s="9">
        <f t="shared" si="7"/>
        <v>3</v>
      </c>
      <c r="O16" s="9" t="s">
        <v>122</v>
      </c>
      <c r="P16" s="11">
        <f t="shared" si="5"/>
        <v>5</v>
      </c>
      <c r="Q16" s="10">
        <v>3.0</v>
      </c>
      <c r="R16" s="10">
        <v>1.0</v>
      </c>
      <c r="S16" s="10">
        <v>1.0</v>
      </c>
      <c r="V16" s="12">
        <f t="shared" si="6"/>
        <v>0</v>
      </c>
    </row>
    <row r="17">
      <c r="A17" s="9" t="s">
        <v>123</v>
      </c>
      <c r="B17" s="9" t="s">
        <v>124</v>
      </c>
      <c r="C17" s="9">
        <f t="shared" si="1"/>
        <v>1</v>
      </c>
      <c r="D17" s="9">
        <f t="shared" si="2"/>
        <v>0</v>
      </c>
      <c r="E17" s="9">
        <v>1.0</v>
      </c>
      <c r="F17" s="9" t="s">
        <v>125</v>
      </c>
      <c r="G17" s="9">
        <v>0.0</v>
      </c>
      <c r="H17" s="9">
        <v>0.0</v>
      </c>
      <c r="I17" s="9" t="s">
        <v>126</v>
      </c>
      <c r="J17" s="10">
        <v>0.0</v>
      </c>
      <c r="K17" s="9" t="s">
        <v>127</v>
      </c>
      <c r="L17" s="9">
        <f t="shared" si="3"/>
        <v>2</v>
      </c>
      <c r="M17" s="9" t="s">
        <v>128</v>
      </c>
      <c r="N17" s="9">
        <f t="shared" si="7"/>
        <v>3</v>
      </c>
      <c r="O17" s="9" t="s">
        <v>129</v>
      </c>
      <c r="P17" s="11">
        <f t="shared" si="5"/>
        <v>5</v>
      </c>
      <c r="S17" s="10">
        <v>1.0</v>
      </c>
      <c r="T17" s="10">
        <v>3.0</v>
      </c>
      <c r="U17" s="10">
        <v>1.0</v>
      </c>
      <c r="V17" s="12">
        <f t="shared" si="6"/>
        <v>0</v>
      </c>
    </row>
    <row r="18">
      <c r="A18" s="9" t="s">
        <v>130</v>
      </c>
      <c r="B18" s="9" t="s">
        <v>131</v>
      </c>
      <c r="C18" s="9">
        <f t="shared" si="1"/>
        <v>2</v>
      </c>
      <c r="D18" s="9">
        <f t="shared" si="2"/>
        <v>1</v>
      </c>
      <c r="E18" s="9">
        <v>1.0</v>
      </c>
      <c r="F18" s="9" t="s">
        <v>132</v>
      </c>
      <c r="G18" s="9">
        <v>0.0</v>
      </c>
      <c r="H18" s="9">
        <v>0.0</v>
      </c>
      <c r="I18" s="9" t="s">
        <v>133</v>
      </c>
      <c r="J18" s="10">
        <v>0.0</v>
      </c>
      <c r="K18" s="9" t="s">
        <v>134</v>
      </c>
      <c r="L18" s="9">
        <f t="shared" si="3"/>
        <v>2</v>
      </c>
      <c r="M18" s="9" t="s">
        <v>135</v>
      </c>
      <c r="N18" s="9">
        <f t="shared" si="7"/>
        <v>3</v>
      </c>
      <c r="O18" s="9" t="s">
        <v>136</v>
      </c>
      <c r="P18" s="11">
        <f t="shared" si="5"/>
        <v>5</v>
      </c>
      <c r="Q18" s="10">
        <v>2.0</v>
      </c>
      <c r="S18" s="10">
        <v>2.0</v>
      </c>
      <c r="T18" s="10">
        <v>1.0</v>
      </c>
      <c r="V18" s="12">
        <f t="shared" si="6"/>
        <v>0</v>
      </c>
    </row>
    <row r="19">
      <c r="A19" s="9" t="s">
        <v>137</v>
      </c>
      <c r="B19" s="9" t="s">
        <v>138</v>
      </c>
      <c r="C19" s="9">
        <f t="shared" si="1"/>
        <v>2</v>
      </c>
      <c r="D19" s="9">
        <f t="shared" si="2"/>
        <v>1</v>
      </c>
      <c r="E19" s="9">
        <v>1.0</v>
      </c>
      <c r="F19" s="9" t="s">
        <v>139</v>
      </c>
      <c r="G19" s="9">
        <v>0.0</v>
      </c>
      <c r="H19" s="9">
        <v>0.0</v>
      </c>
      <c r="I19" s="9" t="s">
        <v>140</v>
      </c>
      <c r="J19" s="10">
        <v>0.0</v>
      </c>
      <c r="K19" s="9" t="s">
        <v>141</v>
      </c>
      <c r="L19" s="9">
        <f t="shared" si="3"/>
        <v>2</v>
      </c>
      <c r="M19" s="9" t="s">
        <v>142</v>
      </c>
      <c r="N19" s="9">
        <f t="shared" si="7"/>
        <v>3</v>
      </c>
      <c r="O19" s="9" t="s">
        <v>143</v>
      </c>
      <c r="P19" s="11">
        <f t="shared" si="5"/>
        <v>5</v>
      </c>
      <c r="Q19" s="10">
        <v>2.0</v>
      </c>
      <c r="R19" s="10">
        <v>1.0</v>
      </c>
      <c r="S19" s="10">
        <v>1.0</v>
      </c>
      <c r="U19" s="10">
        <v>1.0</v>
      </c>
      <c r="V19" s="12">
        <f t="shared" si="6"/>
        <v>0</v>
      </c>
    </row>
    <row r="20">
      <c r="A20" s="9" t="s">
        <v>144</v>
      </c>
      <c r="B20" s="9" t="s">
        <v>145</v>
      </c>
      <c r="C20" s="9">
        <f t="shared" si="1"/>
        <v>2</v>
      </c>
      <c r="D20" s="9">
        <f t="shared" si="2"/>
        <v>1</v>
      </c>
      <c r="E20" s="9">
        <v>1.0</v>
      </c>
      <c r="F20" s="9" t="s">
        <v>45</v>
      </c>
      <c r="G20" s="9">
        <v>0.0</v>
      </c>
      <c r="H20" s="9">
        <v>0.0</v>
      </c>
      <c r="I20" s="9" t="s">
        <v>146</v>
      </c>
      <c r="J20" s="10">
        <v>0.0</v>
      </c>
      <c r="K20" s="9" t="s">
        <v>147</v>
      </c>
      <c r="L20" s="9">
        <f t="shared" si="3"/>
        <v>2</v>
      </c>
      <c r="M20" s="9" t="s">
        <v>148</v>
      </c>
      <c r="N20" s="9">
        <f t="shared" si="7"/>
        <v>3</v>
      </c>
      <c r="O20" s="9" t="s">
        <v>149</v>
      </c>
      <c r="P20" s="11">
        <f t="shared" si="5"/>
        <v>5</v>
      </c>
      <c r="Q20" s="10">
        <v>2.0</v>
      </c>
      <c r="R20" s="10">
        <v>1.0</v>
      </c>
      <c r="S20" s="10">
        <v>1.0</v>
      </c>
      <c r="U20" s="10">
        <v>1.0</v>
      </c>
      <c r="V20" s="12">
        <f t="shared" si="6"/>
        <v>0</v>
      </c>
    </row>
    <row r="21">
      <c r="A21" s="9" t="s">
        <v>150</v>
      </c>
      <c r="B21" s="9" t="s">
        <v>151</v>
      </c>
      <c r="C21" s="9">
        <f t="shared" si="1"/>
        <v>1</v>
      </c>
      <c r="D21" s="9">
        <f t="shared" si="2"/>
        <v>0</v>
      </c>
      <c r="E21" s="9">
        <v>1.0</v>
      </c>
      <c r="F21" s="9" t="s">
        <v>152</v>
      </c>
      <c r="G21" s="9">
        <v>0.0</v>
      </c>
      <c r="H21" s="9">
        <v>0.0</v>
      </c>
      <c r="I21" s="9" t="s">
        <v>153</v>
      </c>
      <c r="J21" s="10">
        <v>0.0</v>
      </c>
      <c r="K21" s="9" t="s">
        <v>154</v>
      </c>
      <c r="L21" s="9">
        <f t="shared" si="3"/>
        <v>2</v>
      </c>
      <c r="M21" s="9" t="s">
        <v>155</v>
      </c>
      <c r="N21" s="9">
        <f t="shared" si="7"/>
        <v>3</v>
      </c>
      <c r="O21" s="9" t="s">
        <v>156</v>
      </c>
      <c r="P21" s="11">
        <f t="shared" si="5"/>
        <v>5</v>
      </c>
      <c r="Q21" s="10">
        <v>3.0</v>
      </c>
      <c r="R21" s="10">
        <v>1.0</v>
      </c>
      <c r="S21" s="10">
        <v>1.0</v>
      </c>
      <c r="V21" s="12">
        <f t="shared" si="6"/>
        <v>0</v>
      </c>
    </row>
    <row r="22">
      <c r="A22" s="9" t="s">
        <v>157</v>
      </c>
      <c r="B22" s="9" t="s">
        <v>158</v>
      </c>
      <c r="C22" s="9">
        <f t="shared" si="1"/>
        <v>1</v>
      </c>
      <c r="D22" s="9">
        <f t="shared" si="2"/>
        <v>0</v>
      </c>
      <c r="E22" s="9">
        <v>0.0</v>
      </c>
      <c r="F22" s="9" t="s">
        <v>159</v>
      </c>
      <c r="G22" s="9">
        <v>0.0</v>
      </c>
      <c r="H22" s="9">
        <v>0.0</v>
      </c>
      <c r="I22" s="9" t="s">
        <v>160</v>
      </c>
      <c r="J22" s="10">
        <v>0.0</v>
      </c>
      <c r="K22" s="9" t="s">
        <v>161</v>
      </c>
      <c r="L22" s="9">
        <f t="shared" si="3"/>
        <v>2</v>
      </c>
      <c r="M22" s="9" t="s">
        <v>162</v>
      </c>
      <c r="N22" s="9">
        <v>3.0</v>
      </c>
      <c r="O22" s="9" t="s">
        <v>163</v>
      </c>
      <c r="P22" s="11">
        <f t="shared" si="5"/>
        <v>5</v>
      </c>
      <c r="R22" s="10">
        <v>1.0</v>
      </c>
      <c r="S22" s="10">
        <v>1.0</v>
      </c>
      <c r="T22" s="10">
        <v>1.0</v>
      </c>
      <c r="U22" s="10">
        <v>2.0</v>
      </c>
      <c r="V22" s="12">
        <f t="shared" si="6"/>
        <v>0</v>
      </c>
    </row>
    <row r="23">
      <c r="A23" s="9" t="s">
        <v>164</v>
      </c>
      <c r="B23" s="9" t="s">
        <v>165</v>
      </c>
      <c r="C23" s="9">
        <f t="shared" si="1"/>
        <v>5</v>
      </c>
      <c r="D23" s="9">
        <f t="shared" si="2"/>
        <v>1</v>
      </c>
      <c r="E23" s="9">
        <v>1.0</v>
      </c>
      <c r="F23" s="9" t="s">
        <v>166</v>
      </c>
      <c r="G23" s="9">
        <v>0.0</v>
      </c>
      <c r="H23" s="9">
        <v>0.0</v>
      </c>
      <c r="I23" s="9" t="s">
        <v>167</v>
      </c>
      <c r="J23" s="10">
        <v>0.0</v>
      </c>
      <c r="K23" s="9" t="s">
        <v>168</v>
      </c>
      <c r="L23" s="9">
        <f t="shared" si="3"/>
        <v>2</v>
      </c>
      <c r="M23" s="9" t="s">
        <v>169</v>
      </c>
      <c r="N23" s="9">
        <f t="shared" ref="N23:N65" si="8">IF(M23&lt;&gt;"", LEN(M23) - LEN(SUBSTITUTE(M23, ":", ""))
)</f>
        <v>3</v>
      </c>
      <c r="O23" s="9" t="s">
        <v>170</v>
      </c>
      <c r="P23" s="11">
        <f t="shared" si="5"/>
        <v>5</v>
      </c>
      <c r="Q23" s="10">
        <v>2.0</v>
      </c>
      <c r="R23" s="10">
        <v>1.0</v>
      </c>
      <c r="S23" s="10">
        <v>2.0</v>
      </c>
      <c r="V23" s="12">
        <f t="shared" si="6"/>
        <v>0</v>
      </c>
    </row>
    <row r="24">
      <c r="A24" s="9" t="s">
        <v>171</v>
      </c>
      <c r="B24" s="9" t="s">
        <v>172</v>
      </c>
      <c r="C24" s="9">
        <f t="shared" si="1"/>
        <v>1</v>
      </c>
      <c r="D24" s="9">
        <f t="shared" si="2"/>
        <v>0</v>
      </c>
      <c r="E24" s="9">
        <v>1.0</v>
      </c>
      <c r="F24" s="9" t="s">
        <v>173</v>
      </c>
      <c r="G24" s="9">
        <v>0.0</v>
      </c>
      <c r="H24" s="9">
        <v>0.0</v>
      </c>
      <c r="I24" s="9" t="s">
        <v>174</v>
      </c>
      <c r="J24" s="10">
        <v>0.0</v>
      </c>
      <c r="K24" s="9" t="s">
        <v>175</v>
      </c>
      <c r="L24" s="9">
        <f t="shared" si="3"/>
        <v>2</v>
      </c>
      <c r="M24" s="9" t="s">
        <v>176</v>
      </c>
      <c r="N24" s="9">
        <f t="shared" si="8"/>
        <v>3</v>
      </c>
      <c r="O24" s="9" t="s">
        <v>177</v>
      </c>
      <c r="P24" s="11">
        <f t="shared" si="5"/>
        <v>5</v>
      </c>
      <c r="Q24" s="10">
        <v>3.0</v>
      </c>
      <c r="S24" s="10">
        <v>1.0</v>
      </c>
      <c r="T24" s="10">
        <v>1.0</v>
      </c>
      <c r="V24" s="12">
        <f t="shared" si="6"/>
        <v>0</v>
      </c>
    </row>
    <row r="25">
      <c r="A25" s="9" t="s">
        <v>178</v>
      </c>
      <c r="B25" s="9" t="s">
        <v>179</v>
      </c>
      <c r="C25" s="9">
        <f t="shared" si="1"/>
        <v>1</v>
      </c>
      <c r="D25" s="9">
        <f t="shared" si="2"/>
        <v>0</v>
      </c>
      <c r="E25" s="9">
        <v>1.0</v>
      </c>
      <c r="F25" s="9" t="s">
        <v>180</v>
      </c>
      <c r="G25" s="9">
        <v>0.0</v>
      </c>
      <c r="H25" s="9">
        <v>0.0</v>
      </c>
      <c r="I25" s="9" t="s">
        <v>181</v>
      </c>
      <c r="J25" s="10">
        <v>0.0</v>
      </c>
      <c r="K25" s="9" t="s">
        <v>182</v>
      </c>
      <c r="L25" s="9">
        <f t="shared" si="3"/>
        <v>2</v>
      </c>
      <c r="M25" s="9" t="s">
        <v>183</v>
      </c>
      <c r="N25" s="9">
        <f t="shared" si="8"/>
        <v>3</v>
      </c>
      <c r="O25" s="9" t="s">
        <v>184</v>
      </c>
      <c r="P25" s="11">
        <f t="shared" si="5"/>
        <v>5</v>
      </c>
      <c r="Q25" s="10">
        <v>2.0</v>
      </c>
      <c r="R25" s="10">
        <v>1.0</v>
      </c>
      <c r="S25" s="10">
        <v>2.0</v>
      </c>
      <c r="V25" s="12">
        <f t="shared" si="6"/>
        <v>0</v>
      </c>
    </row>
    <row r="26">
      <c r="A26" s="9" t="s">
        <v>185</v>
      </c>
      <c r="B26" s="9" t="s">
        <v>186</v>
      </c>
      <c r="C26" s="9">
        <f t="shared" si="1"/>
        <v>3</v>
      </c>
      <c r="D26" s="9">
        <f t="shared" si="2"/>
        <v>1</v>
      </c>
      <c r="E26" s="9">
        <v>1.0</v>
      </c>
      <c r="F26" s="9" t="s">
        <v>187</v>
      </c>
      <c r="G26" s="9">
        <v>1.0</v>
      </c>
      <c r="H26" s="9">
        <v>1.0</v>
      </c>
      <c r="I26" s="9" t="s">
        <v>188</v>
      </c>
      <c r="J26" s="10">
        <v>0.0</v>
      </c>
      <c r="K26" s="9" t="s">
        <v>189</v>
      </c>
      <c r="L26" s="9">
        <f t="shared" si="3"/>
        <v>2</v>
      </c>
      <c r="M26" s="9" t="s">
        <v>190</v>
      </c>
      <c r="N26" s="9">
        <f t="shared" si="8"/>
        <v>3</v>
      </c>
      <c r="O26" s="9" t="s">
        <v>191</v>
      </c>
      <c r="P26" s="11">
        <f t="shared" si="5"/>
        <v>5</v>
      </c>
      <c r="Q26" s="10">
        <v>1.0</v>
      </c>
      <c r="S26" s="10">
        <v>2.0</v>
      </c>
      <c r="U26" s="10">
        <v>2.0</v>
      </c>
      <c r="V26" s="12">
        <f t="shared" si="6"/>
        <v>0</v>
      </c>
    </row>
    <row r="27">
      <c r="A27" s="9" t="s">
        <v>192</v>
      </c>
      <c r="B27" s="9" t="s">
        <v>193</v>
      </c>
      <c r="C27" s="9">
        <f t="shared" si="1"/>
        <v>3</v>
      </c>
      <c r="D27" s="9">
        <f t="shared" si="2"/>
        <v>1</v>
      </c>
      <c r="E27" s="9">
        <v>1.0</v>
      </c>
      <c r="F27" s="9" t="s">
        <v>194</v>
      </c>
      <c r="G27" s="9">
        <v>0.0</v>
      </c>
      <c r="H27" s="9">
        <v>0.0</v>
      </c>
      <c r="I27" s="9" t="s">
        <v>195</v>
      </c>
      <c r="J27" s="10">
        <v>0.0</v>
      </c>
      <c r="K27" s="9" t="s">
        <v>196</v>
      </c>
      <c r="L27" s="9">
        <f t="shared" si="3"/>
        <v>3</v>
      </c>
      <c r="M27" s="9" t="s">
        <v>197</v>
      </c>
      <c r="N27" s="9">
        <f t="shared" si="8"/>
        <v>3</v>
      </c>
      <c r="O27" s="9" t="s">
        <v>198</v>
      </c>
      <c r="P27" s="11">
        <f t="shared" si="5"/>
        <v>6</v>
      </c>
      <c r="Q27" s="10">
        <v>3.0</v>
      </c>
      <c r="R27" s="10">
        <v>1.0</v>
      </c>
      <c r="S27" s="10">
        <v>2.0</v>
      </c>
      <c r="V27" s="12">
        <f t="shared" si="6"/>
        <v>0</v>
      </c>
    </row>
    <row r="28">
      <c r="A28" s="9" t="s">
        <v>199</v>
      </c>
      <c r="B28" s="9" t="s">
        <v>200</v>
      </c>
      <c r="C28" s="9">
        <f t="shared" si="1"/>
        <v>5</v>
      </c>
      <c r="D28" s="9">
        <f t="shared" si="2"/>
        <v>1</v>
      </c>
      <c r="E28" s="9">
        <v>1.0</v>
      </c>
      <c r="F28" s="9" t="s">
        <v>201</v>
      </c>
      <c r="G28" s="9">
        <v>0.0</v>
      </c>
      <c r="H28" s="9">
        <v>0.0</v>
      </c>
      <c r="I28" s="9" t="s">
        <v>202</v>
      </c>
      <c r="J28" s="10">
        <v>0.0</v>
      </c>
      <c r="K28" s="9" t="s">
        <v>203</v>
      </c>
      <c r="L28" s="9">
        <f t="shared" si="3"/>
        <v>2</v>
      </c>
      <c r="M28" s="9" t="s">
        <v>204</v>
      </c>
      <c r="N28" s="9">
        <f t="shared" si="8"/>
        <v>3</v>
      </c>
      <c r="O28" s="9" t="s">
        <v>205</v>
      </c>
      <c r="P28" s="11">
        <f t="shared" si="5"/>
        <v>5</v>
      </c>
      <c r="Q28" s="10">
        <v>3.0</v>
      </c>
      <c r="S28" s="10">
        <v>1.0</v>
      </c>
      <c r="U28" s="10">
        <v>1.0</v>
      </c>
      <c r="V28" s="12">
        <f t="shared" si="6"/>
        <v>0</v>
      </c>
    </row>
    <row r="29">
      <c r="A29" s="9" t="s">
        <v>206</v>
      </c>
      <c r="B29" s="9" t="s">
        <v>207</v>
      </c>
      <c r="C29" s="9">
        <f t="shared" si="1"/>
        <v>1</v>
      </c>
      <c r="D29" s="9">
        <f t="shared" si="2"/>
        <v>0</v>
      </c>
      <c r="E29" s="9">
        <v>1.0</v>
      </c>
      <c r="F29" s="9" t="s">
        <v>208</v>
      </c>
      <c r="G29" s="9">
        <v>0.0</v>
      </c>
      <c r="H29" s="9">
        <v>0.0</v>
      </c>
      <c r="I29" s="9" t="s">
        <v>209</v>
      </c>
      <c r="J29" s="10">
        <v>0.0</v>
      </c>
      <c r="K29" s="9" t="s">
        <v>210</v>
      </c>
      <c r="L29" s="9">
        <f t="shared" si="3"/>
        <v>2</v>
      </c>
      <c r="M29" s="9" t="s">
        <v>211</v>
      </c>
      <c r="N29" s="9">
        <f t="shared" si="8"/>
        <v>3</v>
      </c>
      <c r="O29" s="9" t="s">
        <v>212</v>
      </c>
      <c r="P29" s="11">
        <f t="shared" si="5"/>
        <v>5</v>
      </c>
      <c r="Q29" s="10">
        <v>2.0</v>
      </c>
      <c r="R29" s="10">
        <v>1.0</v>
      </c>
      <c r="S29" s="10">
        <v>1.0</v>
      </c>
      <c r="U29" s="10">
        <v>1.0</v>
      </c>
      <c r="V29" s="12">
        <f t="shared" si="6"/>
        <v>0</v>
      </c>
    </row>
    <row r="30">
      <c r="A30" s="9" t="s">
        <v>213</v>
      </c>
      <c r="B30" s="9" t="s">
        <v>214</v>
      </c>
      <c r="C30" s="9">
        <f t="shared" si="1"/>
        <v>2</v>
      </c>
      <c r="D30" s="9">
        <f t="shared" si="2"/>
        <v>1</v>
      </c>
      <c r="E30" s="9">
        <v>1.0</v>
      </c>
      <c r="F30" s="9" t="s">
        <v>45</v>
      </c>
      <c r="G30" s="9">
        <v>0.0</v>
      </c>
      <c r="H30" s="9">
        <v>0.0</v>
      </c>
      <c r="I30" s="9" t="s">
        <v>215</v>
      </c>
      <c r="J30" s="10">
        <v>0.0</v>
      </c>
      <c r="K30" s="9" t="s">
        <v>216</v>
      </c>
      <c r="L30" s="9">
        <f t="shared" si="3"/>
        <v>2</v>
      </c>
      <c r="M30" s="9" t="s">
        <v>217</v>
      </c>
      <c r="N30" s="9">
        <f t="shared" si="8"/>
        <v>3</v>
      </c>
      <c r="O30" s="9" t="s">
        <v>218</v>
      </c>
      <c r="P30" s="11">
        <f t="shared" si="5"/>
        <v>5</v>
      </c>
      <c r="Q30" s="10">
        <v>3.0</v>
      </c>
      <c r="S30" s="10">
        <v>1.0</v>
      </c>
      <c r="U30" s="10">
        <v>1.0</v>
      </c>
      <c r="V30" s="12">
        <f t="shared" si="6"/>
        <v>0</v>
      </c>
    </row>
    <row r="31">
      <c r="A31" s="9" t="s">
        <v>219</v>
      </c>
      <c r="B31" s="9" t="s">
        <v>220</v>
      </c>
      <c r="C31" s="9">
        <f t="shared" si="1"/>
        <v>1</v>
      </c>
      <c r="D31" s="9">
        <f t="shared" si="2"/>
        <v>0</v>
      </c>
      <c r="E31" s="9">
        <v>0.0</v>
      </c>
      <c r="F31" s="9" t="s">
        <v>221</v>
      </c>
      <c r="G31" s="9">
        <v>0.0</v>
      </c>
      <c r="H31" s="9">
        <v>0.0</v>
      </c>
      <c r="I31" s="9" t="s">
        <v>222</v>
      </c>
      <c r="J31" s="10">
        <v>0.0</v>
      </c>
      <c r="K31" s="9" t="s">
        <v>223</v>
      </c>
      <c r="L31" s="9">
        <f t="shared" si="3"/>
        <v>2</v>
      </c>
      <c r="M31" s="9" t="s">
        <v>224</v>
      </c>
      <c r="N31" s="9">
        <f t="shared" si="8"/>
        <v>3</v>
      </c>
      <c r="O31" s="9" t="s">
        <v>225</v>
      </c>
      <c r="P31" s="11">
        <f t="shared" si="5"/>
        <v>5</v>
      </c>
      <c r="Q31" s="10">
        <v>4.0</v>
      </c>
      <c r="R31" s="10">
        <v>1.0</v>
      </c>
      <c r="V31" s="12">
        <f t="shared" si="6"/>
        <v>0</v>
      </c>
    </row>
    <row r="32">
      <c r="A32" s="9" t="s">
        <v>226</v>
      </c>
      <c r="B32" s="9" t="s">
        <v>227</v>
      </c>
      <c r="C32" s="9">
        <f t="shared" si="1"/>
        <v>4</v>
      </c>
      <c r="D32" s="9">
        <f t="shared" si="2"/>
        <v>1</v>
      </c>
      <c r="E32" s="9">
        <v>1.0</v>
      </c>
      <c r="F32" s="9" t="s">
        <v>228</v>
      </c>
      <c r="G32" s="9">
        <v>1.0</v>
      </c>
      <c r="H32" s="9">
        <v>1.0</v>
      </c>
      <c r="I32" s="9" t="s">
        <v>229</v>
      </c>
      <c r="J32" s="10">
        <v>0.0</v>
      </c>
      <c r="K32" s="9" t="s">
        <v>230</v>
      </c>
      <c r="L32" s="9">
        <f t="shared" si="3"/>
        <v>2</v>
      </c>
      <c r="M32" s="9" t="s">
        <v>231</v>
      </c>
      <c r="N32" s="9">
        <f t="shared" si="8"/>
        <v>3</v>
      </c>
      <c r="O32" s="9" t="s">
        <v>232</v>
      </c>
      <c r="P32" s="11">
        <f t="shared" si="5"/>
        <v>5</v>
      </c>
      <c r="Q32" s="10">
        <v>2.0</v>
      </c>
      <c r="S32" s="10">
        <v>2.0</v>
      </c>
      <c r="U32" s="10">
        <v>1.0</v>
      </c>
      <c r="V32" s="12">
        <f t="shared" si="6"/>
        <v>0</v>
      </c>
    </row>
    <row r="33">
      <c r="A33" s="9" t="s">
        <v>233</v>
      </c>
      <c r="B33" s="9" t="s">
        <v>234</v>
      </c>
      <c r="C33" s="9">
        <f t="shared" si="1"/>
        <v>1</v>
      </c>
      <c r="D33" s="9">
        <f t="shared" si="2"/>
        <v>0</v>
      </c>
      <c r="E33" s="9">
        <v>1.0</v>
      </c>
      <c r="F33" s="9" t="s">
        <v>235</v>
      </c>
      <c r="G33" s="9">
        <v>0.0</v>
      </c>
      <c r="H33" s="9">
        <v>0.0</v>
      </c>
      <c r="I33" s="9" t="s">
        <v>236</v>
      </c>
      <c r="J33" s="10">
        <v>0.0</v>
      </c>
      <c r="K33" s="9" t="s">
        <v>237</v>
      </c>
      <c r="L33" s="9">
        <f t="shared" si="3"/>
        <v>2</v>
      </c>
      <c r="M33" s="9" t="s">
        <v>238</v>
      </c>
      <c r="N33" s="9">
        <f t="shared" si="8"/>
        <v>3</v>
      </c>
      <c r="O33" s="9" t="s">
        <v>239</v>
      </c>
      <c r="P33" s="11">
        <f t="shared" si="5"/>
        <v>5</v>
      </c>
      <c r="Q33" s="10">
        <v>1.0</v>
      </c>
      <c r="S33" s="10">
        <v>2.0</v>
      </c>
      <c r="T33" s="10">
        <v>1.0</v>
      </c>
      <c r="U33" s="10">
        <v>1.0</v>
      </c>
      <c r="V33" s="12">
        <f t="shared" si="6"/>
        <v>0</v>
      </c>
    </row>
    <row r="34">
      <c r="A34" s="9" t="s">
        <v>240</v>
      </c>
      <c r="B34" s="9" t="s">
        <v>241</v>
      </c>
      <c r="C34" s="9">
        <f t="shared" si="1"/>
        <v>1</v>
      </c>
      <c r="D34" s="9">
        <f t="shared" si="2"/>
        <v>0</v>
      </c>
      <c r="E34" s="9">
        <v>1.0</v>
      </c>
      <c r="F34" s="9" t="s">
        <v>125</v>
      </c>
      <c r="G34" s="9">
        <v>0.0</v>
      </c>
      <c r="H34" s="9">
        <v>0.0</v>
      </c>
      <c r="I34" s="9" t="s">
        <v>242</v>
      </c>
      <c r="J34" s="10">
        <v>0.0</v>
      </c>
      <c r="K34" s="9" t="s">
        <v>243</v>
      </c>
      <c r="L34" s="9">
        <f t="shared" si="3"/>
        <v>2</v>
      </c>
      <c r="M34" s="9" t="s">
        <v>244</v>
      </c>
      <c r="N34" s="9">
        <f t="shared" si="8"/>
        <v>4</v>
      </c>
      <c r="O34" s="9" t="s">
        <v>245</v>
      </c>
      <c r="P34" s="11">
        <f t="shared" si="5"/>
        <v>6</v>
      </c>
      <c r="Q34" s="10">
        <v>2.0</v>
      </c>
      <c r="R34" s="10">
        <v>1.0</v>
      </c>
      <c r="S34" s="10">
        <v>1.0</v>
      </c>
      <c r="U34" s="10">
        <v>2.0</v>
      </c>
      <c r="V34" s="12">
        <f t="shared" si="6"/>
        <v>0</v>
      </c>
    </row>
    <row r="35">
      <c r="A35" s="9" t="s">
        <v>246</v>
      </c>
      <c r="B35" s="9" t="s">
        <v>247</v>
      </c>
      <c r="C35" s="9">
        <f t="shared" si="1"/>
        <v>1</v>
      </c>
      <c r="D35" s="9">
        <f t="shared" si="2"/>
        <v>0</v>
      </c>
      <c r="E35" s="9">
        <v>0.0</v>
      </c>
      <c r="F35" s="9" t="s">
        <v>248</v>
      </c>
      <c r="G35" s="9">
        <v>0.0</v>
      </c>
      <c r="H35" s="9">
        <v>0.0</v>
      </c>
      <c r="I35" s="9" t="s">
        <v>249</v>
      </c>
      <c r="J35" s="10">
        <v>0.0</v>
      </c>
      <c r="K35" s="9" t="s">
        <v>250</v>
      </c>
      <c r="L35" s="9">
        <f t="shared" si="3"/>
        <v>2</v>
      </c>
      <c r="M35" s="9" t="s">
        <v>251</v>
      </c>
      <c r="N35" s="9">
        <f t="shared" si="8"/>
        <v>3</v>
      </c>
      <c r="O35" s="9" t="s">
        <v>252</v>
      </c>
      <c r="P35" s="11">
        <f t="shared" si="5"/>
        <v>5</v>
      </c>
      <c r="Q35" s="10">
        <v>2.0</v>
      </c>
      <c r="R35" s="10">
        <v>1.0</v>
      </c>
      <c r="S35" s="10">
        <v>2.0</v>
      </c>
      <c r="V35" s="12">
        <f t="shared" si="6"/>
        <v>0</v>
      </c>
    </row>
    <row r="36">
      <c r="A36" s="9" t="s">
        <v>253</v>
      </c>
      <c r="B36" s="9" t="s">
        <v>254</v>
      </c>
      <c r="C36" s="9">
        <f t="shared" si="1"/>
        <v>1</v>
      </c>
      <c r="D36" s="9">
        <f t="shared" si="2"/>
        <v>0</v>
      </c>
      <c r="E36" s="9">
        <v>1.0</v>
      </c>
      <c r="F36" s="9" t="s">
        <v>31</v>
      </c>
      <c r="G36" s="9">
        <v>0.0</v>
      </c>
      <c r="H36" s="9">
        <v>0.0</v>
      </c>
      <c r="I36" s="9" t="s">
        <v>255</v>
      </c>
      <c r="J36" s="10">
        <v>0.0</v>
      </c>
      <c r="K36" s="9" t="s">
        <v>256</v>
      </c>
      <c r="L36" s="9">
        <f t="shared" si="3"/>
        <v>2</v>
      </c>
      <c r="M36" s="9" t="s">
        <v>257</v>
      </c>
      <c r="N36" s="9">
        <f t="shared" si="8"/>
        <v>3</v>
      </c>
      <c r="O36" s="9" t="s">
        <v>258</v>
      </c>
      <c r="P36" s="11">
        <f t="shared" si="5"/>
        <v>5</v>
      </c>
      <c r="Q36" s="10">
        <v>2.0</v>
      </c>
      <c r="S36" s="10">
        <v>2.0</v>
      </c>
      <c r="T36" s="10">
        <v>1.0</v>
      </c>
      <c r="V36" s="12">
        <f t="shared" si="6"/>
        <v>0</v>
      </c>
    </row>
    <row r="37">
      <c r="A37" s="9" t="s">
        <v>259</v>
      </c>
      <c r="B37" s="9" t="s">
        <v>260</v>
      </c>
      <c r="C37" s="9">
        <f t="shared" si="1"/>
        <v>3</v>
      </c>
      <c r="D37" s="9">
        <f t="shared" si="2"/>
        <v>1</v>
      </c>
      <c r="E37" s="9">
        <v>1.0</v>
      </c>
      <c r="F37" s="9" t="s">
        <v>261</v>
      </c>
      <c r="G37" s="9">
        <v>0.0</v>
      </c>
      <c r="H37" s="9">
        <v>0.0</v>
      </c>
      <c r="I37" s="9" t="s">
        <v>262</v>
      </c>
      <c r="J37" s="10">
        <v>0.0</v>
      </c>
      <c r="K37" s="9" t="s">
        <v>263</v>
      </c>
      <c r="L37" s="9">
        <f t="shared" si="3"/>
        <v>2</v>
      </c>
      <c r="M37" s="9" t="s">
        <v>264</v>
      </c>
      <c r="N37" s="9">
        <f t="shared" si="8"/>
        <v>3</v>
      </c>
      <c r="O37" s="9" t="s">
        <v>265</v>
      </c>
      <c r="P37" s="11">
        <f t="shared" si="5"/>
        <v>5</v>
      </c>
      <c r="Q37" s="10">
        <v>2.0</v>
      </c>
      <c r="S37" s="10">
        <v>2.0</v>
      </c>
      <c r="T37" s="10">
        <v>1.0</v>
      </c>
      <c r="V37" s="12">
        <f t="shared" si="6"/>
        <v>0</v>
      </c>
    </row>
    <row r="38">
      <c r="A38" s="9" t="s">
        <v>266</v>
      </c>
      <c r="B38" s="9" t="s">
        <v>267</v>
      </c>
      <c r="C38" s="9">
        <f t="shared" si="1"/>
        <v>4</v>
      </c>
      <c r="D38" s="9">
        <f t="shared" si="2"/>
        <v>1</v>
      </c>
      <c r="E38" s="9">
        <v>1.0</v>
      </c>
      <c r="F38" s="9" t="s">
        <v>45</v>
      </c>
      <c r="G38" s="9">
        <v>0.0</v>
      </c>
      <c r="H38" s="9">
        <v>0.0</v>
      </c>
      <c r="I38" s="9" t="s">
        <v>268</v>
      </c>
      <c r="J38" s="10">
        <v>0.0</v>
      </c>
      <c r="K38" s="9" t="s">
        <v>269</v>
      </c>
      <c r="L38" s="9">
        <f t="shared" si="3"/>
        <v>2</v>
      </c>
      <c r="M38" s="9" t="s">
        <v>270</v>
      </c>
      <c r="N38" s="9">
        <f t="shared" si="8"/>
        <v>3</v>
      </c>
      <c r="O38" s="9" t="s">
        <v>271</v>
      </c>
      <c r="P38" s="11">
        <f t="shared" si="5"/>
        <v>5</v>
      </c>
      <c r="Q38" s="10">
        <v>3.0</v>
      </c>
      <c r="R38" s="10">
        <v>1.0</v>
      </c>
      <c r="S38" s="10">
        <v>1.0</v>
      </c>
      <c r="V38" s="12">
        <f t="shared" si="6"/>
        <v>0</v>
      </c>
    </row>
    <row r="39">
      <c r="A39" s="9" t="s">
        <v>272</v>
      </c>
      <c r="B39" s="9" t="s">
        <v>273</v>
      </c>
      <c r="C39" s="9">
        <f t="shared" si="1"/>
        <v>1</v>
      </c>
      <c r="D39" s="9">
        <f t="shared" si="2"/>
        <v>0</v>
      </c>
      <c r="E39" s="9">
        <v>0.0</v>
      </c>
      <c r="F39" s="9" t="s">
        <v>274</v>
      </c>
      <c r="G39" s="9">
        <v>1.0</v>
      </c>
      <c r="H39" s="9">
        <v>1.0</v>
      </c>
      <c r="I39" s="9" t="s">
        <v>275</v>
      </c>
      <c r="J39" s="10">
        <v>0.0</v>
      </c>
      <c r="K39" s="9" t="s">
        <v>276</v>
      </c>
      <c r="L39" s="9">
        <f t="shared" si="3"/>
        <v>2</v>
      </c>
      <c r="M39" s="9" t="s">
        <v>277</v>
      </c>
      <c r="N39" s="9">
        <f t="shared" si="8"/>
        <v>3</v>
      </c>
      <c r="O39" s="9" t="s">
        <v>278</v>
      </c>
      <c r="P39" s="11">
        <f t="shared" si="5"/>
        <v>5</v>
      </c>
      <c r="Q39" s="10">
        <v>2.0</v>
      </c>
      <c r="S39" s="10">
        <v>1.0</v>
      </c>
      <c r="U39" s="10">
        <v>2.0</v>
      </c>
      <c r="V39" s="12">
        <f t="shared" si="6"/>
        <v>0</v>
      </c>
    </row>
    <row r="40">
      <c r="A40" s="9" t="s">
        <v>279</v>
      </c>
      <c r="B40" s="9" t="s">
        <v>280</v>
      </c>
      <c r="C40" s="9">
        <f t="shared" si="1"/>
        <v>3</v>
      </c>
      <c r="D40" s="9">
        <f t="shared" si="2"/>
        <v>1</v>
      </c>
      <c r="E40" s="9">
        <v>1.0</v>
      </c>
      <c r="F40" s="9" t="s">
        <v>45</v>
      </c>
      <c r="G40" s="9">
        <v>0.0</v>
      </c>
      <c r="H40" s="9">
        <v>0.0</v>
      </c>
      <c r="I40" s="9" t="s">
        <v>281</v>
      </c>
      <c r="J40" s="10">
        <v>0.0</v>
      </c>
      <c r="K40" s="9" t="s">
        <v>282</v>
      </c>
      <c r="L40" s="9">
        <f t="shared" si="3"/>
        <v>2</v>
      </c>
      <c r="M40" s="9" t="s">
        <v>283</v>
      </c>
      <c r="N40" s="9">
        <f t="shared" si="8"/>
        <v>3</v>
      </c>
      <c r="O40" s="9" t="s">
        <v>284</v>
      </c>
      <c r="P40" s="11">
        <f t="shared" si="5"/>
        <v>5</v>
      </c>
      <c r="Q40" s="10">
        <v>3.0</v>
      </c>
      <c r="R40" s="10">
        <v>1.0</v>
      </c>
      <c r="S40" s="10">
        <v>1.0</v>
      </c>
      <c r="V40" s="12">
        <f t="shared" si="6"/>
        <v>0</v>
      </c>
    </row>
    <row r="41">
      <c r="A41" s="9" t="s">
        <v>285</v>
      </c>
      <c r="B41" s="9" t="s">
        <v>286</v>
      </c>
      <c r="C41" s="9">
        <f t="shared" si="1"/>
        <v>2</v>
      </c>
      <c r="D41" s="9">
        <f t="shared" si="2"/>
        <v>1</v>
      </c>
      <c r="E41" s="9">
        <v>1.0</v>
      </c>
      <c r="F41" s="9" t="s">
        <v>287</v>
      </c>
      <c r="G41" s="9">
        <v>0.0</v>
      </c>
      <c r="H41" s="9">
        <v>0.0</v>
      </c>
      <c r="I41" s="9" t="s">
        <v>288</v>
      </c>
      <c r="J41" s="10">
        <v>0.0</v>
      </c>
      <c r="K41" s="9" t="s">
        <v>289</v>
      </c>
      <c r="L41" s="9">
        <f t="shared" si="3"/>
        <v>3</v>
      </c>
      <c r="M41" s="9" t="s">
        <v>290</v>
      </c>
      <c r="N41" s="9">
        <f t="shared" si="8"/>
        <v>3</v>
      </c>
      <c r="O41" s="9" t="s">
        <v>291</v>
      </c>
      <c r="P41" s="11">
        <f t="shared" si="5"/>
        <v>6</v>
      </c>
      <c r="Q41" s="10">
        <v>3.0</v>
      </c>
      <c r="S41" s="10">
        <v>2.0</v>
      </c>
      <c r="T41" s="10">
        <v>1.0</v>
      </c>
      <c r="V41" s="12">
        <f t="shared" si="6"/>
        <v>0</v>
      </c>
    </row>
    <row r="42">
      <c r="A42" s="9" t="s">
        <v>292</v>
      </c>
      <c r="B42" s="9" t="s">
        <v>293</v>
      </c>
      <c r="C42" s="9">
        <f t="shared" si="1"/>
        <v>4</v>
      </c>
      <c r="D42" s="9">
        <f t="shared" si="2"/>
        <v>1</v>
      </c>
      <c r="E42" s="9">
        <v>1.0</v>
      </c>
      <c r="F42" s="9" t="s">
        <v>294</v>
      </c>
      <c r="G42" s="9">
        <v>0.0</v>
      </c>
      <c r="H42" s="9">
        <v>0.0</v>
      </c>
      <c r="I42" s="9" t="s">
        <v>295</v>
      </c>
      <c r="J42" s="10">
        <v>0.0</v>
      </c>
      <c r="K42" s="9" t="s">
        <v>296</v>
      </c>
      <c r="L42" s="9">
        <f t="shared" si="3"/>
        <v>2</v>
      </c>
      <c r="M42" s="9" t="s">
        <v>297</v>
      </c>
      <c r="N42" s="9">
        <f t="shared" si="8"/>
        <v>3</v>
      </c>
      <c r="O42" s="9" t="s">
        <v>298</v>
      </c>
      <c r="P42" s="11">
        <f t="shared" si="5"/>
        <v>5</v>
      </c>
      <c r="Q42" s="10">
        <v>3.0</v>
      </c>
      <c r="R42" s="10">
        <v>1.0</v>
      </c>
      <c r="S42" s="10">
        <v>1.0</v>
      </c>
      <c r="V42" s="12">
        <f t="shared" si="6"/>
        <v>0</v>
      </c>
    </row>
    <row r="43">
      <c r="A43" s="9" t="s">
        <v>299</v>
      </c>
      <c r="B43" s="9" t="s">
        <v>300</v>
      </c>
      <c r="C43" s="9">
        <f t="shared" si="1"/>
        <v>2</v>
      </c>
      <c r="D43" s="9">
        <f t="shared" si="2"/>
        <v>1</v>
      </c>
      <c r="E43" s="9">
        <v>1.0</v>
      </c>
      <c r="F43" s="9" t="s">
        <v>301</v>
      </c>
      <c r="G43" s="9">
        <v>0.0</v>
      </c>
      <c r="H43" s="9">
        <v>0.0</v>
      </c>
      <c r="I43" s="9" t="s">
        <v>302</v>
      </c>
      <c r="J43" s="10">
        <v>0.0</v>
      </c>
      <c r="K43" s="9" t="s">
        <v>303</v>
      </c>
      <c r="L43" s="9">
        <f t="shared" si="3"/>
        <v>2</v>
      </c>
      <c r="M43" s="9" t="s">
        <v>304</v>
      </c>
      <c r="N43" s="9">
        <f t="shared" si="8"/>
        <v>3</v>
      </c>
      <c r="O43" s="9" t="s">
        <v>305</v>
      </c>
      <c r="P43" s="11">
        <f t="shared" si="5"/>
        <v>5</v>
      </c>
      <c r="Q43" s="10">
        <v>3.0</v>
      </c>
      <c r="R43" s="10">
        <v>1.0</v>
      </c>
      <c r="S43" s="10">
        <v>1.0</v>
      </c>
      <c r="V43" s="12">
        <f t="shared" si="6"/>
        <v>0</v>
      </c>
    </row>
    <row r="44">
      <c r="A44" s="9" t="s">
        <v>306</v>
      </c>
      <c r="B44" s="9" t="s">
        <v>307</v>
      </c>
      <c r="C44" s="9">
        <f t="shared" si="1"/>
        <v>3</v>
      </c>
      <c r="D44" s="9">
        <f t="shared" si="2"/>
        <v>1</v>
      </c>
      <c r="E44" s="9">
        <v>1.0</v>
      </c>
      <c r="F44" s="9" t="s">
        <v>308</v>
      </c>
      <c r="G44" s="9">
        <v>0.0</v>
      </c>
      <c r="H44" s="9">
        <v>0.0</v>
      </c>
      <c r="I44" s="9" t="s">
        <v>309</v>
      </c>
      <c r="J44" s="10">
        <v>0.0</v>
      </c>
      <c r="K44" s="9" t="s">
        <v>310</v>
      </c>
      <c r="L44" s="9">
        <f t="shared" si="3"/>
        <v>2</v>
      </c>
      <c r="M44" s="9" t="s">
        <v>311</v>
      </c>
      <c r="N44" s="9">
        <f t="shared" si="8"/>
        <v>3</v>
      </c>
      <c r="O44" s="9" t="s">
        <v>312</v>
      </c>
      <c r="P44" s="11">
        <f t="shared" si="5"/>
        <v>5</v>
      </c>
      <c r="S44" s="10">
        <v>2.0</v>
      </c>
      <c r="T44" s="10">
        <v>2.0</v>
      </c>
      <c r="U44" s="10">
        <v>1.0</v>
      </c>
      <c r="V44" s="12">
        <f t="shared" si="6"/>
        <v>0</v>
      </c>
    </row>
    <row r="45">
      <c r="A45" s="9" t="s">
        <v>313</v>
      </c>
      <c r="B45" s="9" t="s">
        <v>314</v>
      </c>
      <c r="C45" s="9">
        <f t="shared" si="1"/>
        <v>5</v>
      </c>
      <c r="D45" s="9">
        <f t="shared" si="2"/>
        <v>1</v>
      </c>
      <c r="E45" s="9">
        <v>1.0</v>
      </c>
      <c r="F45" s="9" t="s">
        <v>315</v>
      </c>
      <c r="G45" s="9">
        <v>1.0</v>
      </c>
      <c r="H45" s="9">
        <v>0.0</v>
      </c>
      <c r="I45" s="9" t="s">
        <v>316</v>
      </c>
      <c r="J45" s="10">
        <v>0.0</v>
      </c>
      <c r="K45" s="9" t="s">
        <v>317</v>
      </c>
      <c r="L45" s="9">
        <f t="shared" si="3"/>
        <v>2</v>
      </c>
      <c r="M45" s="9" t="s">
        <v>318</v>
      </c>
      <c r="N45" s="9">
        <f t="shared" si="8"/>
        <v>3</v>
      </c>
      <c r="O45" s="9" t="s">
        <v>319</v>
      </c>
      <c r="P45" s="11">
        <f t="shared" si="5"/>
        <v>5</v>
      </c>
      <c r="Q45" s="10">
        <v>1.0</v>
      </c>
      <c r="R45" s="10">
        <v>1.0</v>
      </c>
      <c r="T45" s="10">
        <v>1.0</v>
      </c>
      <c r="U45" s="10">
        <v>2.0</v>
      </c>
      <c r="V45" s="12">
        <f t="shared" si="6"/>
        <v>0</v>
      </c>
    </row>
    <row r="46">
      <c r="A46" s="9" t="s">
        <v>320</v>
      </c>
      <c r="B46" s="9" t="s">
        <v>321</v>
      </c>
      <c r="C46" s="9">
        <f t="shared" si="1"/>
        <v>5</v>
      </c>
      <c r="D46" s="9">
        <f t="shared" si="2"/>
        <v>1</v>
      </c>
      <c r="E46" s="9">
        <v>1.0</v>
      </c>
      <c r="F46" s="9" t="s">
        <v>322</v>
      </c>
      <c r="G46" s="9">
        <v>0.0</v>
      </c>
      <c r="H46" s="9">
        <v>0.0</v>
      </c>
      <c r="I46" s="9" t="s">
        <v>323</v>
      </c>
      <c r="J46" s="10">
        <v>0.0</v>
      </c>
      <c r="K46" s="9" t="s">
        <v>324</v>
      </c>
      <c r="L46" s="9">
        <f t="shared" si="3"/>
        <v>2</v>
      </c>
      <c r="M46" s="9" t="s">
        <v>325</v>
      </c>
      <c r="N46" s="9">
        <f t="shared" si="8"/>
        <v>3</v>
      </c>
      <c r="O46" s="9" t="s">
        <v>326</v>
      </c>
      <c r="P46" s="11">
        <f t="shared" si="5"/>
        <v>5</v>
      </c>
      <c r="Q46" s="10">
        <v>1.0</v>
      </c>
      <c r="R46" s="10">
        <v>2.0</v>
      </c>
      <c r="S46" s="10">
        <v>1.0</v>
      </c>
      <c r="U46" s="10">
        <v>1.0</v>
      </c>
      <c r="V46" s="12">
        <f t="shared" si="6"/>
        <v>0</v>
      </c>
    </row>
    <row r="47">
      <c r="A47" s="9" t="s">
        <v>327</v>
      </c>
      <c r="B47" s="9" t="s">
        <v>328</v>
      </c>
      <c r="C47" s="9">
        <f t="shared" si="1"/>
        <v>2</v>
      </c>
      <c r="D47" s="9">
        <f t="shared" si="2"/>
        <v>1</v>
      </c>
      <c r="E47" s="9">
        <v>1.0</v>
      </c>
      <c r="F47" s="9" t="s">
        <v>329</v>
      </c>
      <c r="G47" s="9">
        <v>0.0</v>
      </c>
      <c r="H47" s="9">
        <v>0.0</v>
      </c>
      <c r="I47" s="9" t="s">
        <v>330</v>
      </c>
      <c r="J47" s="10">
        <v>0.0</v>
      </c>
      <c r="K47" s="9" t="s">
        <v>331</v>
      </c>
      <c r="L47" s="9">
        <f t="shared" si="3"/>
        <v>2</v>
      </c>
      <c r="M47" s="9" t="s">
        <v>332</v>
      </c>
      <c r="N47" s="9">
        <f t="shared" si="8"/>
        <v>3</v>
      </c>
      <c r="O47" s="9" t="s">
        <v>333</v>
      </c>
      <c r="P47" s="11">
        <f t="shared" si="5"/>
        <v>5</v>
      </c>
      <c r="Q47" s="10">
        <v>3.0</v>
      </c>
      <c r="S47" s="10">
        <v>1.0</v>
      </c>
      <c r="U47" s="10">
        <v>1.0</v>
      </c>
      <c r="V47" s="12">
        <f t="shared" si="6"/>
        <v>0</v>
      </c>
    </row>
    <row r="48">
      <c r="A48" s="9" t="s">
        <v>334</v>
      </c>
      <c r="B48" s="9" t="s">
        <v>335</v>
      </c>
      <c r="C48" s="9">
        <f t="shared" si="1"/>
        <v>4</v>
      </c>
      <c r="D48" s="9">
        <f t="shared" si="2"/>
        <v>1</v>
      </c>
      <c r="E48" s="9">
        <v>1.0</v>
      </c>
      <c r="F48" s="9" t="s">
        <v>336</v>
      </c>
      <c r="G48" s="9">
        <v>0.0</v>
      </c>
      <c r="H48" s="9">
        <v>0.0</v>
      </c>
      <c r="I48" s="9" t="s">
        <v>337</v>
      </c>
      <c r="J48" s="10">
        <v>0.0</v>
      </c>
      <c r="K48" s="9" t="s">
        <v>338</v>
      </c>
      <c r="L48" s="9">
        <f t="shared" si="3"/>
        <v>2</v>
      </c>
      <c r="M48" s="9" t="s">
        <v>339</v>
      </c>
      <c r="N48" s="9">
        <f t="shared" si="8"/>
        <v>3</v>
      </c>
      <c r="O48" s="9" t="s">
        <v>340</v>
      </c>
      <c r="P48" s="11">
        <f t="shared" si="5"/>
        <v>5</v>
      </c>
      <c r="Q48" s="10">
        <v>2.0</v>
      </c>
      <c r="S48" s="10">
        <v>2.0</v>
      </c>
      <c r="U48" s="10">
        <v>1.0</v>
      </c>
      <c r="V48" s="12">
        <f t="shared" si="6"/>
        <v>0</v>
      </c>
    </row>
    <row r="49">
      <c r="A49" s="9" t="s">
        <v>341</v>
      </c>
      <c r="B49" s="9" t="s">
        <v>342</v>
      </c>
      <c r="C49" s="9">
        <f t="shared" si="1"/>
        <v>3</v>
      </c>
      <c r="D49" s="9">
        <f t="shared" si="2"/>
        <v>1</v>
      </c>
      <c r="E49" s="9">
        <v>1.0</v>
      </c>
      <c r="F49" s="9" t="s">
        <v>343</v>
      </c>
      <c r="G49" s="9">
        <v>0.0</v>
      </c>
      <c r="H49" s="9">
        <v>0.0</v>
      </c>
      <c r="I49" s="9" t="s">
        <v>344</v>
      </c>
      <c r="J49" s="10">
        <v>0.0</v>
      </c>
      <c r="K49" s="9" t="s">
        <v>345</v>
      </c>
      <c r="L49" s="9">
        <f t="shared" si="3"/>
        <v>2</v>
      </c>
      <c r="M49" s="9" t="s">
        <v>346</v>
      </c>
      <c r="N49" s="9">
        <f t="shared" si="8"/>
        <v>3</v>
      </c>
      <c r="O49" s="9" t="s">
        <v>347</v>
      </c>
      <c r="P49" s="11">
        <f t="shared" si="5"/>
        <v>5</v>
      </c>
      <c r="Q49" s="10">
        <v>2.0</v>
      </c>
      <c r="R49" s="10">
        <v>1.0</v>
      </c>
      <c r="T49" s="10">
        <v>1.0</v>
      </c>
      <c r="U49" s="10">
        <v>1.0</v>
      </c>
      <c r="V49" s="12">
        <f t="shared" si="6"/>
        <v>0</v>
      </c>
    </row>
    <row r="50">
      <c r="A50" s="9" t="s">
        <v>348</v>
      </c>
      <c r="B50" s="9" t="s">
        <v>349</v>
      </c>
      <c r="C50" s="9">
        <f t="shared" si="1"/>
        <v>3</v>
      </c>
      <c r="D50" s="9">
        <f t="shared" si="2"/>
        <v>1</v>
      </c>
      <c r="E50" s="9">
        <v>1.0</v>
      </c>
      <c r="F50" s="9" t="s">
        <v>350</v>
      </c>
      <c r="G50" s="9">
        <v>1.0</v>
      </c>
      <c r="H50" s="9">
        <v>0.0</v>
      </c>
      <c r="I50" s="9" t="s">
        <v>351</v>
      </c>
      <c r="J50" s="10">
        <v>0.0</v>
      </c>
      <c r="K50" s="9" t="s">
        <v>352</v>
      </c>
      <c r="L50" s="9">
        <f t="shared" si="3"/>
        <v>2</v>
      </c>
      <c r="M50" s="9" t="s">
        <v>353</v>
      </c>
      <c r="N50" s="9">
        <f t="shared" si="8"/>
        <v>3</v>
      </c>
      <c r="O50" s="9" t="s">
        <v>354</v>
      </c>
      <c r="P50" s="11">
        <f t="shared" si="5"/>
        <v>5</v>
      </c>
      <c r="Q50" s="10">
        <v>2.0</v>
      </c>
      <c r="R50" s="10">
        <v>1.0</v>
      </c>
      <c r="S50" s="10">
        <v>1.0</v>
      </c>
      <c r="U50" s="10">
        <v>1.0</v>
      </c>
      <c r="V50" s="12">
        <f t="shared" si="6"/>
        <v>0</v>
      </c>
    </row>
    <row r="51">
      <c r="A51" s="9" t="s">
        <v>355</v>
      </c>
      <c r="B51" s="9" t="s">
        <v>356</v>
      </c>
      <c r="C51" s="9">
        <f t="shared" si="1"/>
        <v>2</v>
      </c>
      <c r="D51" s="9">
        <f t="shared" si="2"/>
        <v>1</v>
      </c>
      <c r="E51" s="9">
        <v>0.0</v>
      </c>
      <c r="F51" s="9" t="s">
        <v>357</v>
      </c>
      <c r="G51" s="9">
        <v>0.0</v>
      </c>
      <c r="H51" s="9">
        <v>0.0</v>
      </c>
      <c r="I51" s="9" t="s">
        <v>358</v>
      </c>
      <c r="J51" s="10">
        <v>0.0</v>
      </c>
      <c r="K51" s="9" t="s">
        <v>359</v>
      </c>
      <c r="L51" s="9">
        <f t="shared" si="3"/>
        <v>2</v>
      </c>
      <c r="M51" s="9" t="s">
        <v>360</v>
      </c>
      <c r="N51" s="9">
        <f t="shared" si="8"/>
        <v>3</v>
      </c>
      <c r="O51" s="9" t="s">
        <v>361</v>
      </c>
      <c r="P51" s="11">
        <f t="shared" si="5"/>
        <v>5</v>
      </c>
      <c r="Q51" s="10">
        <v>2.0</v>
      </c>
      <c r="R51" s="10">
        <v>1.0</v>
      </c>
      <c r="S51" s="10">
        <v>1.0</v>
      </c>
      <c r="T51" s="10">
        <v>1.0</v>
      </c>
      <c r="V51" s="12">
        <f t="shared" si="6"/>
        <v>0</v>
      </c>
    </row>
    <row r="52">
      <c r="A52" s="9" t="s">
        <v>362</v>
      </c>
      <c r="B52" s="9" t="s">
        <v>363</v>
      </c>
      <c r="C52" s="9">
        <f t="shared" si="1"/>
        <v>2</v>
      </c>
      <c r="D52" s="9">
        <f t="shared" si="2"/>
        <v>1</v>
      </c>
      <c r="E52" s="9">
        <v>1.0</v>
      </c>
      <c r="F52" s="9" t="s">
        <v>364</v>
      </c>
      <c r="G52" s="9">
        <v>0.0</v>
      </c>
      <c r="H52" s="9">
        <v>0.0</v>
      </c>
      <c r="I52" s="9" t="s">
        <v>365</v>
      </c>
      <c r="J52" s="10">
        <v>0.0</v>
      </c>
      <c r="K52" s="9" t="s">
        <v>366</v>
      </c>
      <c r="L52" s="9">
        <f t="shared" si="3"/>
        <v>2</v>
      </c>
      <c r="M52" s="9" t="s">
        <v>367</v>
      </c>
      <c r="N52" s="9">
        <f t="shared" si="8"/>
        <v>3</v>
      </c>
      <c r="O52" s="9" t="s">
        <v>368</v>
      </c>
      <c r="P52" s="11">
        <f t="shared" si="5"/>
        <v>5</v>
      </c>
      <c r="Q52" s="10">
        <v>2.0</v>
      </c>
      <c r="S52" s="10">
        <v>2.0</v>
      </c>
      <c r="U52" s="10">
        <v>1.0</v>
      </c>
      <c r="V52" s="12">
        <f t="shared" si="6"/>
        <v>0</v>
      </c>
    </row>
    <row r="53">
      <c r="A53" s="9" t="s">
        <v>369</v>
      </c>
      <c r="B53" s="9" t="s">
        <v>370</v>
      </c>
      <c r="C53" s="9">
        <f t="shared" si="1"/>
        <v>3</v>
      </c>
      <c r="D53" s="9">
        <f t="shared" si="2"/>
        <v>1</v>
      </c>
      <c r="E53" s="9">
        <v>1.0</v>
      </c>
      <c r="F53" s="9" t="s">
        <v>371</v>
      </c>
      <c r="G53" s="9">
        <v>0.0</v>
      </c>
      <c r="H53" s="9">
        <v>0.0</v>
      </c>
      <c r="I53" s="9" t="s">
        <v>372</v>
      </c>
      <c r="J53" s="10">
        <v>0.0</v>
      </c>
      <c r="K53" s="9" t="s">
        <v>373</v>
      </c>
      <c r="L53" s="9">
        <f t="shared" si="3"/>
        <v>2</v>
      </c>
      <c r="M53" s="9" t="s">
        <v>374</v>
      </c>
      <c r="N53" s="9">
        <f t="shared" si="8"/>
        <v>3</v>
      </c>
      <c r="O53" s="9" t="s">
        <v>375</v>
      </c>
      <c r="P53" s="11">
        <f t="shared" si="5"/>
        <v>5</v>
      </c>
      <c r="Q53" s="10">
        <v>2.0</v>
      </c>
      <c r="S53" s="10">
        <v>2.0</v>
      </c>
      <c r="T53" s="10">
        <v>1.0</v>
      </c>
      <c r="V53" s="12">
        <f t="shared" si="6"/>
        <v>0</v>
      </c>
    </row>
    <row r="54">
      <c r="A54" s="9" t="s">
        <v>376</v>
      </c>
      <c r="B54" s="9" t="s">
        <v>377</v>
      </c>
      <c r="C54" s="9">
        <f t="shared" si="1"/>
        <v>1</v>
      </c>
      <c r="D54" s="9">
        <f t="shared" si="2"/>
        <v>0</v>
      </c>
      <c r="E54" s="9">
        <v>0.0</v>
      </c>
      <c r="F54" s="9" t="s">
        <v>378</v>
      </c>
      <c r="G54" s="9">
        <v>1.0</v>
      </c>
      <c r="H54" s="9">
        <v>0.0</v>
      </c>
      <c r="I54" s="9" t="s">
        <v>379</v>
      </c>
      <c r="J54" s="10">
        <v>0.0</v>
      </c>
      <c r="K54" s="9" t="s">
        <v>380</v>
      </c>
      <c r="L54" s="9">
        <f t="shared" si="3"/>
        <v>2</v>
      </c>
      <c r="M54" s="9" t="s">
        <v>381</v>
      </c>
      <c r="N54" s="9">
        <f t="shared" si="8"/>
        <v>3</v>
      </c>
      <c r="O54" s="9" t="s">
        <v>382</v>
      </c>
      <c r="P54" s="11">
        <f t="shared" si="5"/>
        <v>5</v>
      </c>
      <c r="Q54" s="10">
        <v>1.0</v>
      </c>
      <c r="R54" s="10">
        <v>1.0</v>
      </c>
      <c r="S54" s="10">
        <v>3.0</v>
      </c>
      <c r="V54" s="12">
        <f t="shared" si="6"/>
        <v>0</v>
      </c>
    </row>
    <row r="55">
      <c r="A55" s="9" t="s">
        <v>383</v>
      </c>
      <c r="B55" s="9" t="s">
        <v>384</v>
      </c>
      <c r="C55" s="9">
        <f t="shared" si="1"/>
        <v>2</v>
      </c>
      <c r="D55" s="9">
        <f t="shared" si="2"/>
        <v>1</v>
      </c>
      <c r="E55" s="9">
        <v>1.0</v>
      </c>
      <c r="F55" s="9" t="s">
        <v>385</v>
      </c>
      <c r="G55" s="9">
        <v>1.0</v>
      </c>
      <c r="H55" s="9">
        <v>1.0</v>
      </c>
      <c r="I55" s="9" t="s">
        <v>386</v>
      </c>
      <c r="J55" s="10">
        <v>0.0</v>
      </c>
      <c r="K55" s="9" t="s">
        <v>387</v>
      </c>
      <c r="L55" s="9">
        <f t="shared" si="3"/>
        <v>2</v>
      </c>
      <c r="M55" s="9" t="s">
        <v>388</v>
      </c>
      <c r="N55" s="9">
        <f t="shared" si="8"/>
        <v>3</v>
      </c>
      <c r="O55" s="9" t="s">
        <v>389</v>
      </c>
      <c r="P55" s="11">
        <f t="shared" si="5"/>
        <v>5</v>
      </c>
      <c r="Q55" s="10">
        <v>2.0</v>
      </c>
      <c r="R55" s="10">
        <v>1.0</v>
      </c>
      <c r="S55" s="10">
        <v>1.0</v>
      </c>
      <c r="U55" s="10">
        <v>1.0</v>
      </c>
      <c r="V55" s="12">
        <f t="shared" si="6"/>
        <v>0</v>
      </c>
    </row>
    <row r="56">
      <c r="A56" s="9" t="s">
        <v>390</v>
      </c>
      <c r="B56" s="9" t="s">
        <v>391</v>
      </c>
      <c r="C56" s="9">
        <v>2.0</v>
      </c>
      <c r="D56" s="9">
        <v>1.0</v>
      </c>
      <c r="E56" s="9">
        <v>1.0</v>
      </c>
      <c r="F56" s="9" t="s">
        <v>392</v>
      </c>
      <c r="G56" s="9">
        <v>0.0</v>
      </c>
      <c r="H56" s="9">
        <v>0.0</v>
      </c>
      <c r="I56" s="9" t="s">
        <v>393</v>
      </c>
      <c r="J56" s="10">
        <v>0.0</v>
      </c>
      <c r="K56" s="9" t="s">
        <v>394</v>
      </c>
      <c r="L56" s="9">
        <f t="shared" si="3"/>
        <v>2</v>
      </c>
      <c r="M56" s="9" t="s">
        <v>395</v>
      </c>
      <c r="N56" s="9">
        <f t="shared" si="8"/>
        <v>3</v>
      </c>
      <c r="O56" s="9" t="s">
        <v>396</v>
      </c>
      <c r="P56" s="11">
        <f t="shared" si="5"/>
        <v>5</v>
      </c>
      <c r="Q56" s="10">
        <v>1.0</v>
      </c>
      <c r="S56" s="10">
        <v>2.0</v>
      </c>
      <c r="U56" s="10">
        <v>2.0</v>
      </c>
      <c r="V56" s="12">
        <f t="shared" si="6"/>
        <v>0</v>
      </c>
    </row>
    <row r="57">
      <c r="A57" s="9" t="s">
        <v>397</v>
      </c>
      <c r="B57" s="9" t="s">
        <v>398</v>
      </c>
      <c r="C57" s="9">
        <f t="shared" ref="C57:C59" si="9">IF(A56&lt;&gt;"", LEN(B57) - LEN(SUBSTITUTE(B57, ",", "")) + 1, 0)</f>
        <v>5</v>
      </c>
      <c r="D57" s="9">
        <f t="shared" ref="D57:D59" si="10">if(C57&gt;1,1,0)</f>
        <v>1</v>
      </c>
      <c r="E57" s="9">
        <v>1.0</v>
      </c>
      <c r="F57" s="9" t="s">
        <v>399</v>
      </c>
      <c r="G57" s="9">
        <v>0.0</v>
      </c>
      <c r="H57" s="9">
        <v>0.0</v>
      </c>
      <c r="I57" s="9" t="s">
        <v>400</v>
      </c>
      <c r="J57" s="10">
        <v>0.0</v>
      </c>
      <c r="K57" s="9" t="s">
        <v>401</v>
      </c>
      <c r="L57" s="9">
        <f t="shared" si="3"/>
        <v>2</v>
      </c>
      <c r="M57" s="9" t="s">
        <v>402</v>
      </c>
      <c r="N57" s="9">
        <f t="shared" si="8"/>
        <v>3</v>
      </c>
      <c r="O57" s="9" t="s">
        <v>403</v>
      </c>
      <c r="P57" s="11">
        <f t="shared" si="5"/>
        <v>5</v>
      </c>
      <c r="R57" s="10">
        <v>2.0</v>
      </c>
      <c r="S57" s="10">
        <v>1.0</v>
      </c>
      <c r="T57" s="10">
        <v>1.0</v>
      </c>
      <c r="U57" s="10">
        <v>1.0</v>
      </c>
      <c r="V57" s="12">
        <f t="shared" si="6"/>
        <v>0</v>
      </c>
    </row>
    <row r="58">
      <c r="A58" s="9" t="s">
        <v>404</v>
      </c>
      <c r="B58" s="9" t="s">
        <v>405</v>
      </c>
      <c r="C58" s="9">
        <f t="shared" si="9"/>
        <v>4</v>
      </c>
      <c r="D58" s="9">
        <f t="shared" si="10"/>
        <v>1</v>
      </c>
      <c r="E58" s="9">
        <v>1.0</v>
      </c>
      <c r="F58" s="9" t="s">
        <v>45</v>
      </c>
      <c r="G58" s="9">
        <v>0.0</v>
      </c>
      <c r="H58" s="9">
        <v>0.0</v>
      </c>
      <c r="I58" s="9" t="s">
        <v>406</v>
      </c>
      <c r="J58" s="10">
        <v>0.0</v>
      </c>
      <c r="K58" s="9" t="s">
        <v>407</v>
      </c>
      <c r="L58" s="9">
        <f t="shared" si="3"/>
        <v>2</v>
      </c>
      <c r="M58" s="9" t="s">
        <v>408</v>
      </c>
      <c r="N58" s="9">
        <f t="shared" si="8"/>
        <v>3</v>
      </c>
      <c r="O58" s="9" t="s">
        <v>409</v>
      </c>
      <c r="P58" s="11">
        <f t="shared" si="5"/>
        <v>5</v>
      </c>
      <c r="Q58" s="10">
        <v>1.0</v>
      </c>
      <c r="S58" s="10">
        <v>2.0</v>
      </c>
      <c r="T58" s="10">
        <v>2.0</v>
      </c>
      <c r="V58" s="12">
        <f t="shared" si="6"/>
        <v>0</v>
      </c>
    </row>
    <row r="59">
      <c r="A59" s="9" t="s">
        <v>410</v>
      </c>
      <c r="B59" s="9" t="s">
        <v>411</v>
      </c>
      <c r="C59" s="9">
        <f t="shared" si="9"/>
        <v>2</v>
      </c>
      <c r="D59" s="9">
        <f t="shared" si="10"/>
        <v>1</v>
      </c>
      <c r="E59" s="9">
        <v>1.0</v>
      </c>
      <c r="F59" s="9" t="s">
        <v>412</v>
      </c>
      <c r="G59" s="9">
        <v>0.0</v>
      </c>
      <c r="H59" s="9">
        <v>0.0</v>
      </c>
      <c r="I59" s="9" t="s">
        <v>413</v>
      </c>
      <c r="J59" s="10">
        <v>0.0</v>
      </c>
      <c r="K59" s="9" t="s">
        <v>414</v>
      </c>
      <c r="L59" s="9">
        <f t="shared" si="3"/>
        <v>2</v>
      </c>
      <c r="M59" s="9" t="s">
        <v>415</v>
      </c>
      <c r="N59" s="9">
        <f t="shared" si="8"/>
        <v>3</v>
      </c>
      <c r="O59" s="9" t="s">
        <v>416</v>
      </c>
      <c r="P59" s="11">
        <f t="shared" si="5"/>
        <v>5</v>
      </c>
      <c r="Q59" s="10">
        <v>2.0</v>
      </c>
      <c r="R59" s="10">
        <v>1.0</v>
      </c>
      <c r="S59" s="10">
        <v>1.0</v>
      </c>
      <c r="U59" s="10">
        <v>1.0</v>
      </c>
      <c r="V59" s="12">
        <f t="shared" si="6"/>
        <v>0</v>
      </c>
    </row>
    <row r="60">
      <c r="A60" s="9" t="s">
        <v>417</v>
      </c>
      <c r="B60" s="9" t="s">
        <v>418</v>
      </c>
      <c r="C60" s="9">
        <v>5.0</v>
      </c>
      <c r="D60" s="9">
        <v>1.0</v>
      </c>
      <c r="E60" s="9">
        <v>1.0</v>
      </c>
      <c r="F60" s="9" t="s">
        <v>45</v>
      </c>
      <c r="G60" s="9">
        <v>0.0</v>
      </c>
      <c r="H60" s="9">
        <v>0.0</v>
      </c>
      <c r="I60" s="9" t="s">
        <v>419</v>
      </c>
      <c r="J60" s="10">
        <v>0.0</v>
      </c>
      <c r="K60" s="9" t="s">
        <v>420</v>
      </c>
      <c r="L60" s="9">
        <f t="shared" si="3"/>
        <v>2</v>
      </c>
      <c r="M60" s="9" t="s">
        <v>421</v>
      </c>
      <c r="N60" s="9">
        <f t="shared" si="8"/>
        <v>3</v>
      </c>
      <c r="O60" s="9" t="s">
        <v>422</v>
      </c>
      <c r="P60" s="11">
        <f t="shared" si="5"/>
        <v>5</v>
      </c>
      <c r="Q60" s="10">
        <v>3.0</v>
      </c>
      <c r="R60" s="10">
        <v>1.0</v>
      </c>
      <c r="S60" s="10">
        <v>1.0</v>
      </c>
      <c r="V60" s="12">
        <f t="shared" si="6"/>
        <v>0</v>
      </c>
    </row>
    <row r="61">
      <c r="A61" s="9" t="s">
        <v>423</v>
      </c>
      <c r="B61" s="9" t="s">
        <v>424</v>
      </c>
      <c r="C61" s="9">
        <f t="shared" ref="C61:C80" si="11">IF(A60&lt;&gt;"", LEN(B61) - LEN(SUBSTITUTE(B61, ",", "")) + 1, 0)</f>
        <v>1</v>
      </c>
      <c r="D61" s="9">
        <f t="shared" ref="D61:D80" si="12">if(C61&gt;1,1,0)</f>
        <v>0</v>
      </c>
      <c r="E61" s="9">
        <v>0.0</v>
      </c>
      <c r="F61" s="9" t="s">
        <v>425</v>
      </c>
      <c r="G61" s="9">
        <v>0.0</v>
      </c>
      <c r="H61" s="9">
        <v>0.0</v>
      </c>
      <c r="I61" s="9" t="s">
        <v>426</v>
      </c>
      <c r="J61" s="10">
        <v>0.0</v>
      </c>
      <c r="K61" s="9" t="s">
        <v>427</v>
      </c>
      <c r="L61" s="9">
        <f t="shared" si="3"/>
        <v>2</v>
      </c>
      <c r="M61" s="9" t="s">
        <v>428</v>
      </c>
      <c r="N61" s="9">
        <f t="shared" si="8"/>
        <v>3</v>
      </c>
      <c r="O61" s="9" t="s">
        <v>429</v>
      </c>
      <c r="P61" s="11">
        <f t="shared" si="5"/>
        <v>5</v>
      </c>
      <c r="Q61" s="10">
        <v>1.0</v>
      </c>
      <c r="S61" s="10">
        <v>2.0</v>
      </c>
      <c r="T61" s="10">
        <v>1.0</v>
      </c>
      <c r="U61" s="10">
        <v>1.0</v>
      </c>
      <c r="V61" s="12">
        <f t="shared" si="6"/>
        <v>0</v>
      </c>
    </row>
    <row r="62">
      <c r="A62" s="9" t="s">
        <v>430</v>
      </c>
      <c r="B62" s="9" t="s">
        <v>431</v>
      </c>
      <c r="C62" s="9">
        <f t="shared" si="11"/>
        <v>1</v>
      </c>
      <c r="D62" s="9">
        <f t="shared" si="12"/>
        <v>0</v>
      </c>
      <c r="E62" s="9">
        <v>0.0</v>
      </c>
      <c r="F62" s="9" t="s">
        <v>294</v>
      </c>
      <c r="G62" s="9">
        <v>0.0</v>
      </c>
      <c r="H62" s="9">
        <v>0.0</v>
      </c>
      <c r="I62" s="9" t="s">
        <v>432</v>
      </c>
      <c r="J62" s="10">
        <v>0.0</v>
      </c>
      <c r="K62" s="9" t="s">
        <v>433</v>
      </c>
      <c r="L62" s="9">
        <f t="shared" si="3"/>
        <v>2</v>
      </c>
      <c r="M62" s="9" t="s">
        <v>434</v>
      </c>
      <c r="N62" s="9">
        <f t="shared" si="8"/>
        <v>2</v>
      </c>
      <c r="O62" s="9" t="s">
        <v>435</v>
      </c>
      <c r="P62" s="11">
        <f t="shared" si="5"/>
        <v>4</v>
      </c>
      <c r="Q62" s="10">
        <v>2.0</v>
      </c>
      <c r="R62" s="10">
        <v>1.0</v>
      </c>
      <c r="T62" s="10">
        <v>1.0</v>
      </c>
      <c r="V62" s="12">
        <f t="shared" si="6"/>
        <v>0</v>
      </c>
    </row>
    <row r="63">
      <c r="A63" s="9" t="s">
        <v>436</v>
      </c>
      <c r="B63" s="9" t="s">
        <v>437</v>
      </c>
      <c r="C63" s="9">
        <f t="shared" si="11"/>
        <v>1</v>
      </c>
      <c r="D63" s="9">
        <f t="shared" si="12"/>
        <v>0</v>
      </c>
      <c r="E63" s="9">
        <v>0.0</v>
      </c>
      <c r="F63" s="9" t="s">
        <v>294</v>
      </c>
      <c r="G63" s="9">
        <v>0.0</v>
      </c>
      <c r="H63" s="9">
        <v>0.0</v>
      </c>
      <c r="I63" s="9" t="s">
        <v>438</v>
      </c>
      <c r="J63" s="10">
        <v>0.0</v>
      </c>
      <c r="K63" s="9" t="s">
        <v>439</v>
      </c>
      <c r="L63" s="9">
        <f t="shared" si="3"/>
        <v>2</v>
      </c>
      <c r="M63" s="9" t="s">
        <v>440</v>
      </c>
      <c r="N63" s="9">
        <f t="shared" si="8"/>
        <v>2</v>
      </c>
      <c r="O63" s="9" t="s">
        <v>441</v>
      </c>
      <c r="P63" s="11">
        <f t="shared" si="5"/>
        <v>4</v>
      </c>
      <c r="Q63" s="10">
        <v>1.0</v>
      </c>
      <c r="S63" s="10">
        <v>2.0</v>
      </c>
      <c r="T63" s="10">
        <v>1.0</v>
      </c>
      <c r="V63" s="12">
        <f t="shared" si="6"/>
        <v>0</v>
      </c>
    </row>
    <row r="64">
      <c r="A64" s="9" t="s">
        <v>442</v>
      </c>
      <c r="B64" s="9" t="s">
        <v>443</v>
      </c>
      <c r="C64" s="9">
        <f t="shared" si="11"/>
        <v>3</v>
      </c>
      <c r="D64" s="9">
        <f t="shared" si="12"/>
        <v>1</v>
      </c>
      <c r="E64" s="9">
        <v>1.0</v>
      </c>
      <c r="F64" s="9" t="s">
        <v>444</v>
      </c>
      <c r="G64" s="9">
        <v>0.0</v>
      </c>
      <c r="H64" s="9">
        <v>0.0</v>
      </c>
      <c r="I64" s="9" t="s">
        <v>445</v>
      </c>
      <c r="J64" s="10">
        <v>0.0</v>
      </c>
      <c r="K64" s="9" t="s">
        <v>446</v>
      </c>
      <c r="L64" s="9">
        <f t="shared" si="3"/>
        <v>2</v>
      </c>
      <c r="M64" s="9" t="s">
        <v>447</v>
      </c>
      <c r="N64" s="9">
        <f t="shared" si="8"/>
        <v>3</v>
      </c>
      <c r="O64" s="9" t="s">
        <v>448</v>
      </c>
      <c r="P64" s="11">
        <f t="shared" si="5"/>
        <v>5</v>
      </c>
      <c r="Q64" s="10">
        <v>1.0</v>
      </c>
      <c r="S64" s="10">
        <v>3.0</v>
      </c>
      <c r="T64" s="10">
        <v>1.0</v>
      </c>
      <c r="V64" s="12">
        <f t="shared" si="6"/>
        <v>0</v>
      </c>
    </row>
    <row r="65">
      <c r="A65" s="9" t="s">
        <v>449</v>
      </c>
      <c r="B65" s="9" t="s">
        <v>450</v>
      </c>
      <c r="C65" s="9">
        <f t="shared" si="11"/>
        <v>4</v>
      </c>
      <c r="D65" s="9">
        <f t="shared" si="12"/>
        <v>1</v>
      </c>
      <c r="E65" s="9">
        <v>1.0</v>
      </c>
      <c r="F65" s="9" t="s">
        <v>451</v>
      </c>
      <c r="G65" s="9">
        <v>0.0</v>
      </c>
      <c r="H65" s="9">
        <v>0.0</v>
      </c>
      <c r="I65" s="9" t="s">
        <v>452</v>
      </c>
      <c r="J65" s="10">
        <v>0.0</v>
      </c>
      <c r="K65" s="9" t="s">
        <v>453</v>
      </c>
      <c r="L65" s="9">
        <v>2.0</v>
      </c>
      <c r="M65" s="9" t="s">
        <v>454</v>
      </c>
      <c r="N65" s="9">
        <f t="shared" si="8"/>
        <v>3</v>
      </c>
      <c r="O65" s="9" t="s">
        <v>455</v>
      </c>
      <c r="P65" s="11">
        <f t="shared" si="5"/>
        <v>5</v>
      </c>
      <c r="Q65" s="10">
        <v>2.0</v>
      </c>
      <c r="S65" s="10">
        <v>1.0</v>
      </c>
      <c r="T65" s="10">
        <v>1.0</v>
      </c>
      <c r="U65" s="10">
        <v>1.0</v>
      </c>
      <c r="V65" s="12">
        <f t="shared" si="6"/>
        <v>0</v>
      </c>
    </row>
    <row r="66">
      <c r="A66" s="9" t="s">
        <v>456</v>
      </c>
      <c r="B66" s="9" t="s">
        <v>457</v>
      </c>
      <c r="C66" s="9">
        <f t="shared" si="11"/>
        <v>2</v>
      </c>
      <c r="D66" s="9">
        <f t="shared" si="12"/>
        <v>1</v>
      </c>
      <c r="E66" s="9">
        <v>0.0</v>
      </c>
      <c r="F66" s="9" t="s">
        <v>458</v>
      </c>
      <c r="G66" s="9">
        <v>0.0</v>
      </c>
      <c r="H66" s="9">
        <v>0.0</v>
      </c>
      <c r="I66" s="9" t="s">
        <v>459</v>
      </c>
      <c r="J66" s="10">
        <v>0.0</v>
      </c>
      <c r="K66" s="9" t="s">
        <v>460</v>
      </c>
      <c r="L66" s="9">
        <f>IF(K66&lt;&gt;"", LEN(K66) - LEN(SUBSTITUTE(K66, ":", ""))
)</f>
        <v>2</v>
      </c>
      <c r="M66" s="13"/>
      <c r="N66" s="9">
        <v>0.0</v>
      </c>
      <c r="O66" s="9" t="s">
        <v>461</v>
      </c>
      <c r="P66" s="11">
        <f t="shared" si="5"/>
        <v>2</v>
      </c>
      <c r="Q66" s="10">
        <v>2.0</v>
      </c>
      <c r="V66" s="12">
        <f t="shared" si="6"/>
        <v>0</v>
      </c>
    </row>
    <row r="67">
      <c r="A67" s="9" t="s">
        <v>462</v>
      </c>
      <c r="B67" s="9" t="s">
        <v>463</v>
      </c>
      <c r="C67" s="9">
        <f t="shared" si="11"/>
        <v>2</v>
      </c>
      <c r="D67" s="9">
        <f t="shared" si="12"/>
        <v>1</v>
      </c>
      <c r="E67" s="9">
        <v>1.0</v>
      </c>
      <c r="F67" s="9" t="s">
        <v>464</v>
      </c>
      <c r="G67" s="9">
        <v>0.0</v>
      </c>
      <c r="H67" s="9">
        <v>0.0</v>
      </c>
      <c r="I67" s="9" t="s">
        <v>465</v>
      </c>
      <c r="J67" s="10">
        <v>0.0</v>
      </c>
      <c r="K67" s="13"/>
      <c r="L67" s="9">
        <v>0.0</v>
      </c>
      <c r="M67" s="13"/>
      <c r="N67" s="9">
        <v>0.0</v>
      </c>
      <c r="O67" s="9" t="s">
        <v>466</v>
      </c>
      <c r="P67" s="11">
        <f t="shared" si="5"/>
        <v>0</v>
      </c>
      <c r="V67" s="12">
        <f t="shared" si="6"/>
        <v>0</v>
      </c>
    </row>
    <row r="68">
      <c r="A68" s="9" t="s">
        <v>467</v>
      </c>
      <c r="B68" s="9" t="s">
        <v>468</v>
      </c>
      <c r="C68" s="9">
        <f t="shared" si="11"/>
        <v>2</v>
      </c>
      <c r="D68" s="9">
        <f t="shared" si="12"/>
        <v>1</v>
      </c>
      <c r="E68" s="9">
        <v>1.0</v>
      </c>
      <c r="F68" s="9" t="s">
        <v>469</v>
      </c>
      <c r="G68" s="9">
        <v>0.0</v>
      </c>
      <c r="H68" s="9">
        <v>0.0</v>
      </c>
      <c r="I68" s="9" t="s">
        <v>470</v>
      </c>
      <c r="J68" s="10">
        <v>0.0</v>
      </c>
      <c r="K68" s="13"/>
      <c r="L68" s="9">
        <v>0.0</v>
      </c>
      <c r="M68" s="13"/>
      <c r="N68" s="9">
        <v>0.0</v>
      </c>
      <c r="O68" s="9" t="s">
        <v>471</v>
      </c>
      <c r="P68" s="11">
        <f t="shared" si="5"/>
        <v>0</v>
      </c>
      <c r="V68" s="12">
        <f t="shared" si="6"/>
        <v>0</v>
      </c>
    </row>
    <row r="69">
      <c r="A69" s="9" t="s">
        <v>472</v>
      </c>
      <c r="B69" s="9" t="s">
        <v>473</v>
      </c>
      <c r="C69" s="9">
        <f t="shared" si="11"/>
        <v>5</v>
      </c>
      <c r="D69" s="9">
        <f t="shared" si="12"/>
        <v>1</v>
      </c>
      <c r="E69" s="9">
        <v>1.0</v>
      </c>
      <c r="F69" s="9" t="s">
        <v>474</v>
      </c>
      <c r="G69" s="9">
        <v>0.0</v>
      </c>
      <c r="H69" s="9">
        <v>0.0</v>
      </c>
      <c r="I69" s="9" t="s">
        <v>475</v>
      </c>
      <c r="J69" s="10">
        <v>0.0</v>
      </c>
      <c r="K69" s="9" t="s">
        <v>476</v>
      </c>
      <c r="L69" s="9">
        <f>IF(K69&lt;&gt;"", LEN(K69) - LEN(SUBSTITUTE(K69, ":", ""))
)</f>
        <v>3</v>
      </c>
      <c r="M69" s="13"/>
      <c r="N69" s="9">
        <v>0.0</v>
      </c>
      <c r="O69" s="9" t="s">
        <v>477</v>
      </c>
      <c r="P69" s="11">
        <f t="shared" si="5"/>
        <v>3</v>
      </c>
      <c r="Q69" s="10">
        <v>1.0</v>
      </c>
      <c r="T69" s="10">
        <v>2.0</v>
      </c>
      <c r="V69" s="12">
        <f t="shared" si="6"/>
        <v>0</v>
      </c>
    </row>
    <row r="70">
      <c r="A70" s="9" t="s">
        <v>478</v>
      </c>
      <c r="B70" s="9" t="s">
        <v>479</v>
      </c>
      <c r="C70" s="9">
        <f t="shared" si="11"/>
        <v>2</v>
      </c>
      <c r="D70" s="9">
        <f t="shared" si="12"/>
        <v>1</v>
      </c>
      <c r="E70" s="9">
        <v>1.0</v>
      </c>
      <c r="F70" s="9" t="s">
        <v>480</v>
      </c>
      <c r="G70" s="9">
        <v>0.0</v>
      </c>
      <c r="H70" s="9">
        <v>0.0</v>
      </c>
      <c r="I70" s="9" t="s">
        <v>481</v>
      </c>
      <c r="J70" s="10">
        <v>0.0</v>
      </c>
      <c r="K70" s="13"/>
      <c r="L70" s="9">
        <v>0.0</v>
      </c>
      <c r="M70" s="9" t="s">
        <v>482</v>
      </c>
      <c r="N70" s="9">
        <f t="shared" ref="N70:N94" si="13">IF(M70&lt;&gt;"", LEN(M70) - LEN(SUBSTITUTE(M70, ":", ""))
)</f>
        <v>1</v>
      </c>
      <c r="O70" s="9" t="s">
        <v>483</v>
      </c>
      <c r="P70" s="11">
        <f t="shared" si="5"/>
        <v>1</v>
      </c>
      <c r="S70" s="10">
        <v>1.0</v>
      </c>
      <c r="V70" s="12">
        <f t="shared" si="6"/>
        <v>0</v>
      </c>
    </row>
    <row r="71">
      <c r="A71" s="9" t="s">
        <v>484</v>
      </c>
      <c r="B71" s="9" t="s">
        <v>485</v>
      </c>
      <c r="C71" s="9">
        <f t="shared" si="11"/>
        <v>1</v>
      </c>
      <c r="D71" s="9">
        <f t="shared" si="12"/>
        <v>0</v>
      </c>
      <c r="E71" s="9">
        <v>1.0</v>
      </c>
      <c r="F71" s="9" t="s">
        <v>486</v>
      </c>
      <c r="G71" s="9">
        <v>0.0</v>
      </c>
      <c r="H71" s="9">
        <v>0.0</v>
      </c>
      <c r="I71" s="9" t="s">
        <v>487</v>
      </c>
      <c r="J71" s="10">
        <v>0.0</v>
      </c>
      <c r="K71" s="9" t="s">
        <v>488</v>
      </c>
      <c r="L71" s="9">
        <f t="shared" ref="L71:L79" si="14">IF(K71&lt;&gt;"", LEN(K71) - LEN(SUBSTITUTE(K71, ":", ""))
)</f>
        <v>2</v>
      </c>
      <c r="M71" s="9" t="s">
        <v>489</v>
      </c>
      <c r="N71" s="9">
        <f t="shared" si="13"/>
        <v>3</v>
      </c>
      <c r="O71" s="9" t="s">
        <v>490</v>
      </c>
      <c r="P71" s="11">
        <f t="shared" si="5"/>
        <v>5</v>
      </c>
      <c r="Q71" s="10">
        <v>1.0</v>
      </c>
      <c r="R71" s="10">
        <v>1.0</v>
      </c>
      <c r="S71" s="10">
        <v>2.0</v>
      </c>
      <c r="U71" s="10">
        <v>1.0</v>
      </c>
      <c r="V71" s="12">
        <f t="shared" si="6"/>
        <v>0</v>
      </c>
    </row>
    <row r="72">
      <c r="A72" s="9" t="s">
        <v>491</v>
      </c>
      <c r="B72" s="9" t="s">
        <v>492</v>
      </c>
      <c r="C72" s="9">
        <f t="shared" si="11"/>
        <v>4</v>
      </c>
      <c r="D72" s="9">
        <f t="shared" si="12"/>
        <v>1</v>
      </c>
      <c r="E72" s="9">
        <v>1.0</v>
      </c>
      <c r="F72" s="9" t="s">
        <v>493</v>
      </c>
      <c r="G72" s="9">
        <v>0.0</v>
      </c>
      <c r="H72" s="9">
        <v>0.0</v>
      </c>
      <c r="I72" s="9" t="s">
        <v>494</v>
      </c>
      <c r="J72" s="10">
        <v>0.0</v>
      </c>
      <c r="K72" s="9" t="s">
        <v>495</v>
      </c>
      <c r="L72" s="9">
        <f t="shared" si="14"/>
        <v>2</v>
      </c>
      <c r="M72" s="9" t="s">
        <v>496</v>
      </c>
      <c r="N72" s="9">
        <f t="shared" si="13"/>
        <v>3</v>
      </c>
      <c r="O72" s="9" t="s">
        <v>497</v>
      </c>
      <c r="P72" s="11">
        <f t="shared" si="5"/>
        <v>5</v>
      </c>
      <c r="Q72" s="10">
        <v>3.0</v>
      </c>
      <c r="R72" s="10">
        <v>1.0</v>
      </c>
      <c r="S72" s="10">
        <v>1.0</v>
      </c>
      <c r="V72" s="12">
        <f t="shared" si="6"/>
        <v>0</v>
      </c>
    </row>
    <row r="73">
      <c r="A73" s="9" t="s">
        <v>498</v>
      </c>
      <c r="B73" s="9" t="s">
        <v>499</v>
      </c>
      <c r="C73" s="9">
        <f t="shared" si="11"/>
        <v>2</v>
      </c>
      <c r="D73" s="9">
        <f t="shared" si="12"/>
        <v>1</v>
      </c>
      <c r="E73" s="9">
        <v>0.0</v>
      </c>
      <c r="F73" s="9" t="s">
        <v>500</v>
      </c>
      <c r="G73" s="9">
        <v>1.0</v>
      </c>
      <c r="H73" s="9">
        <v>1.0</v>
      </c>
      <c r="I73" s="9" t="s">
        <v>501</v>
      </c>
      <c r="J73" s="10">
        <v>0.0</v>
      </c>
      <c r="K73" s="9" t="s">
        <v>502</v>
      </c>
      <c r="L73" s="9">
        <f t="shared" si="14"/>
        <v>2</v>
      </c>
      <c r="M73" s="9" t="s">
        <v>503</v>
      </c>
      <c r="N73" s="9">
        <f t="shared" si="13"/>
        <v>3</v>
      </c>
      <c r="O73" s="9" t="s">
        <v>504</v>
      </c>
      <c r="P73" s="11">
        <f t="shared" si="5"/>
        <v>5</v>
      </c>
      <c r="Q73" s="10">
        <v>3.0</v>
      </c>
      <c r="S73" s="10">
        <v>1.0</v>
      </c>
      <c r="U73" s="10">
        <v>1.0</v>
      </c>
      <c r="V73" s="12">
        <f t="shared" si="6"/>
        <v>0</v>
      </c>
    </row>
    <row r="74">
      <c r="A74" s="9" t="s">
        <v>505</v>
      </c>
      <c r="B74" s="9" t="s">
        <v>506</v>
      </c>
      <c r="C74" s="9">
        <f t="shared" si="11"/>
        <v>2</v>
      </c>
      <c r="D74" s="9">
        <f t="shared" si="12"/>
        <v>1</v>
      </c>
      <c r="E74" s="9">
        <v>1.0</v>
      </c>
      <c r="F74" s="9" t="s">
        <v>507</v>
      </c>
      <c r="G74" s="9">
        <v>0.0</v>
      </c>
      <c r="H74" s="9">
        <v>0.0</v>
      </c>
      <c r="I74" s="9" t="s">
        <v>508</v>
      </c>
      <c r="J74" s="10">
        <v>0.0</v>
      </c>
      <c r="K74" s="9" t="s">
        <v>509</v>
      </c>
      <c r="L74" s="9">
        <f t="shared" si="14"/>
        <v>2</v>
      </c>
      <c r="M74" s="9" t="s">
        <v>510</v>
      </c>
      <c r="N74" s="9">
        <f t="shared" si="13"/>
        <v>2</v>
      </c>
      <c r="O74" s="9" t="s">
        <v>511</v>
      </c>
      <c r="P74" s="11">
        <f t="shared" si="5"/>
        <v>4</v>
      </c>
      <c r="Q74" s="10">
        <v>2.0</v>
      </c>
      <c r="S74" s="10">
        <v>2.0</v>
      </c>
      <c r="V74" s="12">
        <f t="shared" si="6"/>
        <v>0</v>
      </c>
    </row>
    <row r="75">
      <c r="A75" s="9" t="s">
        <v>512</v>
      </c>
      <c r="B75" s="9" t="s">
        <v>513</v>
      </c>
      <c r="C75" s="9">
        <f t="shared" si="11"/>
        <v>2</v>
      </c>
      <c r="D75" s="9">
        <f t="shared" si="12"/>
        <v>1</v>
      </c>
      <c r="E75" s="9">
        <v>1.0</v>
      </c>
      <c r="F75" s="9" t="s">
        <v>294</v>
      </c>
      <c r="G75" s="9">
        <v>0.0</v>
      </c>
      <c r="H75" s="9">
        <v>0.0</v>
      </c>
      <c r="I75" s="9" t="s">
        <v>514</v>
      </c>
      <c r="J75" s="10">
        <v>0.0</v>
      </c>
      <c r="K75" s="9" t="s">
        <v>515</v>
      </c>
      <c r="L75" s="9">
        <f t="shared" si="14"/>
        <v>2</v>
      </c>
      <c r="M75" s="9" t="s">
        <v>516</v>
      </c>
      <c r="N75" s="9">
        <f t="shared" si="13"/>
        <v>3</v>
      </c>
      <c r="O75" s="9" t="s">
        <v>517</v>
      </c>
      <c r="P75" s="11">
        <f t="shared" si="5"/>
        <v>5</v>
      </c>
      <c r="Q75" s="10">
        <v>4.0</v>
      </c>
      <c r="S75" s="10">
        <v>1.0</v>
      </c>
      <c r="V75" s="12">
        <f t="shared" si="6"/>
        <v>0</v>
      </c>
    </row>
    <row r="76">
      <c r="A76" s="9" t="s">
        <v>518</v>
      </c>
      <c r="B76" s="9" t="s">
        <v>519</v>
      </c>
      <c r="C76" s="9">
        <f t="shared" si="11"/>
        <v>4</v>
      </c>
      <c r="D76" s="9">
        <f t="shared" si="12"/>
        <v>1</v>
      </c>
      <c r="E76" s="9">
        <v>1.0</v>
      </c>
      <c r="F76" s="9" t="s">
        <v>45</v>
      </c>
      <c r="G76" s="9">
        <v>0.0</v>
      </c>
      <c r="H76" s="9">
        <v>0.0</v>
      </c>
      <c r="I76" s="9" t="s">
        <v>520</v>
      </c>
      <c r="J76" s="10">
        <v>0.0</v>
      </c>
      <c r="K76" s="9" t="s">
        <v>521</v>
      </c>
      <c r="L76" s="9">
        <f t="shared" si="14"/>
        <v>2</v>
      </c>
      <c r="M76" s="9" t="s">
        <v>522</v>
      </c>
      <c r="N76" s="9">
        <f t="shared" si="13"/>
        <v>2</v>
      </c>
      <c r="O76" s="9" t="s">
        <v>523</v>
      </c>
      <c r="P76" s="11">
        <f t="shared" si="5"/>
        <v>4</v>
      </c>
      <c r="Q76" s="10">
        <v>1.0</v>
      </c>
      <c r="S76" s="10">
        <v>2.0</v>
      </c>
      <c r="T76" s="10">
        <v>1.0</v>
      </c>
      <c r="V76" s="12">
        <f t="shared" si="6"/>
        <v>0</v>
      </c>
    </row>
    <row r="77">
      <c r="A77" s="9" t="s">
        <v>524</v>
      </c>
      <c r="B77" s="9" t="s">
        <v>525</v>
      </c>
      <c r="C77" s="9">
        <f t="shared" si="11"/>
        <v>4</v>
      </c>
      <c r="D77" s="9">
        <f t="shared" si="12"/>
        <v>1</v>
      </c>
      <c r="E77" s="9">
        <v>1.0</v>
      </c>
      <c r="F77" s="9" t="s">
        <v>526</v>
      </c>
      <c r="G77" s="9">
        <v>0.0</v>
      </c>
      <c r="H77" s="9">
        <v>0.0</v>
      </c>
      <c r="I77" s="9" t="s">
        <v>527</v>
      </c>
      <c r="J77" s="10">
        <v>0.0</v>
      </c>
      <c r="K77" s="9" t="s">
        <v>528</v>
      </c>
      <c r="L77" s="9">
        <f t="shared" si="14"/>
        <v>2</v>
      </c>
      <c r="M77" s="9" t="s">
        <v>529</v>
      </c>
      <c r="N77" s="9">
        <f t="shared" si="13"/>
        <v>3</v>
      </c>
      <c r="O77" s="9" t="s">
        <v>530</v>
      </c>
      <c r="P77" s="11">
        <f t="shared" si="5"/>
        <v>5</v>
      </c>
      <c r="Q77" s="10">
        <v>2.0</v>
      </c>
      <c r="S77" s="10">
        <v>2.0</v>
      </c>
      <c r="U77" s="10">
        <v>1.0</v>
      </c>
      <c r="V77" s="12">
        <f t="shared" si="6"/>
        <v>0</v>
      </c>
    </row>
    <row r="78">
      <c r="A78" s="9" t="s">
        <v>531</v>
      </c>
      <c r="B78" s="9" t="s">
        <v>151</v>
      </c>
      <c r="C78" s="9">
        <f t="shared" si="11"/>
        <v>1</v>
      </c>
      <c r="D78" s="9">
        <f t="shared" si="12"/>
        <v>0</v>
      </c>
      <c r="E78" s="9">
        <v>1.0</v>
      </c>
      <c r="F78" s="9" t="s">
        <v>343</v>
      </c>
      <c r="G78" s="9">
        <v>0.0</v>
      </c>
      <c r="H78" s="9">
        <v>0.0</v>
      </c>
      <c r="I78" s="9" t="s">
        <v>532</v>
      </c>
      <c r="J78" s="10">
        <v>0.0</v>
      </c>
      <c r="K78" s="9" t="s">
        <v>533</v>
      </c>
      <c r="L78" s="9">
        <f t="shared" si="14"/>
        <v>2</v>
      </c>
      <c r="M78" s="9" t="s">
        <v>534</v>
      </c>
      <c r="N78" s="9">
        <f t="shared" si="13"/>
        <v>3</v>
      </c>
      <c r="O78" s="9" t="s">
        <v>535</v>
      </c>
      <c r="P78" s="11">
        <f t="shared" si="5"/>
        <v>5</v>
      </c>
      <c r="Q78" s="10">
        <v>2.0</v>
      </c>
      <c r="R78" s="10">
        <v>1.0</v>
      </c>
      <c r="U78" s="10">
        <v>2.0</v>
      </c>
      <c r="V78" s="12">
        <f t="shared" si="6"/>
        <v>0</v>
      </c>
    </row>
    <row r="79">
      <c r="A79" s="9" t="s">
        <v>536</v>
      </c>
      <c r="B79" s="9" t="s">
        <v>537</v>
      </c>
      <c r="C79" s="9">
        <f t="shared" si="11"/>
        <v>2</v>
      </c>
      <c r="D79" s="9">
        <f t="shared" si="12"/>
        <v>1</v>
      </c>
      <c r="E79" s="9">
        <v>1.0</v>
      </c>
      <c r="F79" s="9" t="s">
        <v>538</v>
      </c>
      <c r="G79" s="9">
        <v>0.0</v>
      </c>
      <c r="H79" s="9">
        <v>0.0</v>
      </c>
      <c r="I79" s="9" t="s">
        <v>539</v>
      </c>
      <c r="J79" s="10">
        <v>0.0</v>
      </c>
      <c r="K79" s="9" t="s">
        <v>540</v>
      </c>
      <c r="L79" s="9">
        <f t="shared" si="14"/>
        <v>2</v>
      </c>
      <c r="M79" s="9" t="s">
        <v>541</v>
      </c>
      <c r="N79" s="9">
        <f t="shared" si="13"/>
        <v>3</v>
      </c>
      <c r="O79" s="9" t="s">
        <v>542</v>
      </c>
      <c r="P79" s="11">
        <f t="shared" si="5"/>
        <v>5</v>
      </c>
      <c r="Q79" s="10">
        <v>1.0</v>
      </c>
      <c r="R79" s="10">
        <v>1.0</v>
      </c>
      <c r="S79" s="10">
        <v>2.0</v>
      </c>
      <c r="U79" s="10">
        <v>1.0</v>
      </c>
      <c r="V79" s="12">
        <f t="shared" si="6"/>
        <v>0</v>
      </c>
    </row>
    <row r="80">
      <c r="A80" s="9" t="s">
        <v>543</v>
      </c>
      <c r="B80" s="9" t="s">
        <v>544</v>
      </c>
      <c r="C80" s="9">
        <f t="shared" si="11"/>
        <v>1</v>
      </c>
      <c r="D80" s="9">
        <f t="shared" si="12"/>
        <v>0</v>
      </c>
      <c r="E80" s="9">
        <v>1.0</v>
      </c>
      <c r="F80" s="9" t="s">
        <v>545</v>
      </c>
      <c r="G80" s="9">
        <v>0.0</v>
      </c>
      <c r="H80" s="9">
        <v>0.0</v>
      </c>
      <c r="I80" s="9" t="s">
        <v>546</v>
      </c>
      <c r="J80" s="10">
        <v>0.0</v>
      </c>
      <c r="K80" s="9" t="s">
        <v>547</v>
      </c>
      <c r="L80" s="9">
        <v>2.0</v>
      </c>
      <c r="M80" s="9" t="s">
        <v>548</v>
      </c>
      <c r="N80" s="9">
        <f t="shared" si="13"/>
        <v>2</v>
      </c>
      <c r="O80" s="9" t="s">
        <v>549</v>
      </c>
      <c r="P80" s="11">
        <f t="shared" si="5"/>
        <v>4</v>
      </c>
      <c r="Q80" s="10">
        <v>2.0</v>
      </c>
      <c r="S80" s="10">
        <v>1.0</v>
      </c>
      <c r="U80" s="10">
        <v>1.0</v>
      </c>
      <c r="V80" s="12">
        <f t="shared" si="6"/>
        <v>0</v>
      </c>
    </row>
    <row r="81">
      <c r="A81" s="9" t="s">
        <v>550</v>
      </c>
      <c r="B81" s="9" t="s">
        <v>551</v>
      </c>
      <c r="C81" s="9">
        <v>2.0</v>
      </c>
      <c r="D81" s="9">
        <v>1.0</v>
      </c>
      <c r="E81" s="9">
        <v>1.0</v>
      </c>
      <c r="F81" s="9" t="s">
        <v>552</v>
      </c>
      <c r="G81" s="9">
        <v>0.0</v>
      </c>
      <c r="H81" s="9">
        <v>0.0</v>
      </c>
      <c r="I81" s="9" t="s">
        <v>553</v>
      </c>
      <c r="J81" s="10">
        <v>0.0</v>
      </c>
      <c r="K81" s="9" t="s">
        <v>554</v>
      </c>
      <c r="L81" s="9">
        <f t="shared" ref="L81:L86" si="15">IF(K81&lt;&gt;"", LEN(K81) - LEN(SUBSTITUTE(K81, ":", ""))
)</f>
        <v>2</v>
      </c>
      <c r="M81" s="9" t="s">
        <v>555</v>
      </c>
      <c r="N81" s="9">
        <f t="shared" si="13"/>
        <v>3</v>
      </c>
      <c r="O81" s="9" t="s">
        <v>556</v>
      </c>
      <c r="P81" s="11">
        <f t="shared" si="5"/>
        <v>5</v>
      </c>
      <c r="R81" s="10">
        <v>3.0</v>
      </c>
      <c r="S81" s="10">
        <v>1.0</v>
      </c>
      <c r="T81" s="10">
        <v>1.0</v>
      </c>
      <c r="V81" s="12">
        <f t="shared" si="6"/>
        <v>0</v>
      </c>
    </row>
    <row r="82">
      <c r="A82" s="9" t="s">
        <v>557</v>
      </c>
      <c r="B82" s="9" t="s">
        <v>558</v>
      </c>
      <c r="C82" s="9">
        <f t="shared" ref="C82:C109" si="16">IF(A81&lt;&gt;"", LEN(B82) - LEN(SUBSTITUTE(B82, ",", "")) + 1, 0)</f>
        <v>1</v>
      </c>
      <c r="D82" s="9">
        <f t="shared" ref="D82:D109" si="17">if(C82&gt;1,1,0)</f>
        <v>0</v>
      </c>
      <c r="E82" s="9">
        <v>0.0</v>
      </c>
      <c r="F82" s="9" t="s">
        <v>559</v>
      </c>
      <c r="G82" s="9">
        <v>0.0</v>
      </c>
      <c r="H82" s="9">
        <v>0.0</v>
      </c>
      <c r="I82" s="9" t="s">
        <v>560</v>
      </c>
      <c r="J82" s="10">
        <v>0.0</v>
      </c>
      <c r="K82" s="9" t="s">
        <v>561</v>
      </c>
      <c r="L82" s="9">
        <f t="shared" si="15"/>
        <v>2</v>
      </c>
      <c r="M82" s="9" t="s">
        <v>562</v>
      </c>
      <c r="N82" s="9">
        <f t="shared" si="13"/>
        <v>1</v>
      </c>
      <c r="O82" s="9" t="s">
        <v>563</v>
      </c>
      <c r="P82" s="11">
        <f t="shared" si="5"/>
        <v>3</v>
      </c>
      <c r="S82" s="10">
        <v>1.0</v>
      </c>
      <c r="T82" s="10">
        <v>2.0</v>
      </c>
      <c r="V82" s="12">
        <f t="shared" si="6"/>
        <v>0</v>
      </c>
    </row>
    <row r="83">
      <c r="A83" s="9" t="s">
        <v>564</v>
      </c>
      <c r="B83" s="9" t="s">
        <v>565</v>
      </c>
      <c r="C83" s="9">
        <f t="shared" si="16"/>
        <v>4</v>
      </c>
      <c r="D83" s="9">
        <f t="shared" si="17"/>
        <v>1</v>
      </c>
      <c r="E83" s="9">
        <v>1.0</v>
      </c>
      <c r="F83" s="9" t="s">
        <v>566</v>
      </c>
      <c r="G83" s="9">
        <v>0.0</v>
      </c>
      <c r="H83" s="9">
        <v>0.0</v>
      </c>
      <c r="I83" s="9" t="s">
        <v>567</v>
      </c>
      <c r="J83" s="10">
        <v>0.0</v>
      </c>
      <c r="K83" s="9" t="s">
        <v>568</v>
      </c>
      <c r="L83" s="9">
        <f t="shared" si="15"/>
        <v>2</v>
      </c>
      <c r="M83" s="9" t="s">
        <v>569</v>
      </c>
      <c r="N83" s="9">
        <f t="shared" si="13"/>
        <v>3</v>
      </c>
      <c r="O83" s="9" t="s">
        <v>570</v>
      </c>
      <c r="P83" s="11">
        <f t="shared" si="5"/>
        <v>5</v>
      </c>
      <c r="Q83" s="10">
        <v>2.0</v>
      </c>
      <c r="R83" s="10">
        <v>1.0</v>
      </c>
      <c r="S83" s="10">
        <v>2.0</v>
      </c>
      <c r="V83" s="12">
        <f t="shared" si="6"/>
        <v>0</v>
      </c>
    </row>
    <row r="84">
      <c r="A84" s="9" t="s">
        <v>571</v>
      </c>
      <c r="B84" s="9" t="s">
        <v>572</v>
      </c>
      <c r="C84" s="9">
        <f t="shared" si="16"/>
        <v>1</v>
      </c>
      <c r="D84" s="9">
        <f t="shared" si="17"/>
        <v>0</v>
      </c>
      <c r="E84" s="9">
        <v>1.0</v>
      </c>
      <c r="F84" s="9" t="s">
        <v>343</v>
      </c>
      <c r="G84" s="9">
        <v>0.0</v>
      </c>
      <c r="H84" s="9">
        <v>0.0</v>
      </c>
      <c r="I84" s="9" t="s">
        <v>573</v>
      </c>
      <c r="J84" s="10">
        <v>0.0</v>
      </c>
      <c r="K84" s="9" t="s">
        <v>574</v>
      </c>
      <c r="L84" s="9">
        <f t="shared" si="15"/>
        <v>1</v>
      </c>
      <c r="M84" s="9" t="s">
        <v>575</v>
      </c>
      <c r="N84" s="9">
        <f t="shared" si="13"/>
        <v>2</v>
      </c>
      <c r="O84" s="9" t="s">
        <v>576</v>
      </c>
      <c r="P84" s="11">
        <f t="shared" si="5"/>
        <v>3</v>
      </c>
      <c r="Q84" s="10">
        <v>1.0</v>
      </c>
      <c r="S84" s="10">
        <v>1.0</v>
      </c>
      <c r="T84" s="10">
        <v>1.0</v>
      </c>
      <c r="V84" s="12">
        <f t="shared" si="6"/>
        <v>0</v>
      </c>
    </row>
    <row r="85">
      <c r="A85" s="9" t="s">
        <v>577</v>
      </c>
      <c r="B85" s="9" t="s">
        <v>578</v>
      </c>
      <c r="C85" s="9">
        <f t="shared" si="16"/>
        <v>4</v>
      </c>
      <c r="D85" s="9">
        <f t="shared" si="17"/>
        <v>1</v>
      </c>
      <c r="E85" s="9">
        <v>1.0</v>
      </c>
      <c r="F85" s="9" t="s">
        <v>579</v>
      </c>
      <c r="G85" s="9">
        <v>0.0</v>
      </c>
      <c r="H85" s="9">
        <v>0.0</v>
      </c>
      <c r="I85" s="9" t="s">
        <v>580</v>
      </c>
      <c r="J85" s="10">
        <v>0.0</v>
      </c>
      <c r="K85" s="9" t="s">
        <v>581</v>
      </c>
      <c r="L85" s="9">
        <f t="shared" si="15"/>
        <v>1</v>
      </c>
      <c r="M85" s="9" t="s">
        <v>582</v>
      </c>
      <c r="N85" s="9">
        <f t="shared" si="13"/>
        <v>1</v>
      </c>
      <c r="O85" s="9" t="s">
        <v>583</v>
      </c>
      <c r="P85" s="11">
        <f t="shared" si="5"/>
        <v>2</v>
      </c>
      <c r="R85" s="10">
        <v>2.0</v>
      </c>
      <c r="V85" s="12">
        <f t="shared" si="6"/>
        <v>0</v>
      </c>
    </row>
    <row r="86">
      <c r="A86" s="9" t="s">
        <v>584</v>
      </c>
      <c r="B86" s="9" t="s">
        <v>585</v>
      </c>
      <c r="C86" s="9">
        <f t="shared" si="16"/>
        <v>1</v>
      </c>
      <c r="D86" s="9">
        <f t="shared" si="17"/>
        <v>0</v>
      </c>
      <c r="E86" s="9">
        <v>0.0</v>
      </c>
      <c r="F86" s="9" t="s">
        <v>125</v>
      </c>
      <c r="G86" s="9">
        <v>0.0</v>
      </c>
      <c r="H86" s="9">
        <v>0.0</v>
      </c>
      <c r="I86" s="9" t="s">
        <v>586</v>
      </c>
      <c r="J86" s="10">
        <v>0.0</v>
      </c>
      <c r="K86" s="9" t="s">
        <v>587</v>
      </c>
      <c r="L86" s="9">
        <f t="shared" si="15"/>
        <v>2</v>
      </c>
      <c r="M86" s="9" t="s">
        <v>588</v>
      </c>
      <c r="N86" s="9">
        <f t="shared" si="13"/>
        <v>3</v>
      </c>
      <c r="O86" s="9" t="s">
        <v>589</v>
      </c>
      <c r="P86" s="11">
        <f t="shared" si="5"/>
        <v>5</v>
      </c>
      <c r="Q86" s="10">
        <v>2.0</v>
      </c>
      <c r="R86" s="10">
        <v>1.0</v>
      </c>
      <c r="S86" s="10">
        <v>1.0</v>
      </c>
      <c r="U86" s="10">
        <v>1.0</v>
      </c>
      <c r="V86" s="12">
        <f t="shared" si="6"/>
        <v>0</v>
      </c>
    </row>
    <row r="87">
      <c r="A87" s="9" t="s">
        <v>590</v>
      </c>
      <c r="B87" s="9" t="s">
        <v>591</v>
      </c>
      <c r="C87" s="9">
        <f t="shared" si="16"/>
        <v>3</v>
      </c>
      <c r="D87" s="9">
        <f t="shared" si="17"/>
        <v>1</v>
      </c>
      <c r="E87" s="9">
        <v>1.0</v>
      </c>
      <c r="F87" s="9" t="s">
        <v>592</v>
      </c>
      <c r="G87" s="9">
        <v>0.0</v>
      </c>
      <c r="H87" s="9">
        <v>0.0</v>
      </c>
      <c r="I87" s="9" t="s">
        <v>593</v>
      </c>
      <c r="J87" s="10">
        <v>0.0</v>
      </c>
      <c r="K87" s="13"/>
      <c r="L87" s="9">
        <v>0.0</v>
      </c>
      <c r="M87" s="9" t="s">
        <v>594</v>
      </c>
      <c r="N87" s="9">
        <f t="shared" si="13"/>
        <v>1</v>
      </c>
      <c r="O87" s="9" t="s">
        <v>595</v>
      </c>
      <c r="P87" s="11">
        <f t="shared" si="5"/>
        <v>1</v>
      </c>
      <c r="T87" s="10">
        <v>1.0</v>
      </c>
      <c r="V87" s="12">
        <f t="shared" si="6"/>
        <v>0</v>
      </c>
    </row>
    <row r="88">
      <c r="A88" s="9" t="s">
        <v>596</v>
      </c>
      <c r="B88" s="9" t="s">
        <v>597</v>
      </c>
      <c r="C88" s="9">
        <f t="shared" si="16"/>
        <v>3</v>
      </c>
      <c r="D88" s="9">
        <f t="shared" si="17"/>
        <v>1</v>
      </c>
      <c r="E88" s="9">
        <v>1.0</v>
      </c>
      <c r="F88" s="9" t="s">
        <v>598</v>
      </c>
      <c r="G88" s="9">
        <v>0.0</v>
      </c>
      <c r="H88" s="9">
        <v>0.0</v>
      </c>
      <c r="I88" s="9" t="s">
        <v>599</v>
      </c>
      <c r="J88" s="10">
        <v>0.0</v>
      </c>
      <c r="K88" s="9" t="s">
        <v>600</v>
      </c>
      <c r="L88" s="9">
        <f>IF(K88&lt;&gt;"", LEN(K88) - LEN(SUBSTITUTE(K88, ":", ""))
)</f>
        <v>3</v>
      </c>
      <c r="M88" s="9" t="s">
        <v>601</v>
      </c>
      <c r="N88" s="9">
        <f t="shared" si="13"/>
        <v>3</v>
      </c>
      <c r="O88" s="9" t="s">
        <v>602</v>
      </c>
      <c r="P88" s="11">
        <f t="shared" si="5"/>
        <v>6</v>
      </c>
      <c r="Q88" s="10">
        <v>5.0</v>
      </c>
      <c r="S88" s="10">
        <v>1.0</v>
      </c>
      <c r="V88" s="12">
        <f t="shared" si="6"/>
        <v>0</v>
      </c>
    </row>
    <row r="89">
      <c r="A89" s="9" t="s">
        <v>603</v>
      </c>
      <c r="B89" s="9" t="s">
        <v>604</v>
      </c>
      <c r="C89" s="9">
        <f t="shared" si="16"/>
        <v>2</v>
      </c>
      <c r="D89" s="9">
        <f t="shared" si="17"/>
        <v>1</v>
      </c>
      <c r="E89" s="9">
        <v>0.0</v>
      </c>
      <c r="F89" s="9" t="s">
        <v>605</v>
      </c>
      <c r="G89" s="9">
        <v>1.0</v>
      </c>
      <c r="H89" s="9">
        <v>0.0</v>
      </c>
      <c r="I89" s="9" t="s">
        <v>606</v>
      </c>
      <c r="J89" s="10">
        <v>0.0</v>
      </c>
      <c r="K89" s="13"/>
      <c r="L89" s="9">
        <v>0.0</v>
      </c>
      <c r="M89" s="9" t="s">
        <v>607</v>
      </c>
      <c r="N89" s="9">
        <f t="shared" si="13"/>
        <v>2</v>
      </c>
      <c r="O89" s="9" t="s">
        <v>608</v>
      </c>
      <c r="P89" s="11">
        <f t="shared" si="5"/>
        <v>2</v>
      </c>
      <c r="S89" s="10">
        <v>2.0</v>
      </c>
      <c r="V89" s="12">
        <f t="shared" si="6"/>
        <v>0</v>
      </c>
    </row>
    <row r="90">
      <c r="A90" s="9" t="s">
        <v>609</v>
      </c>
      <c r="B90" s="9" t="s">
        <v>610</v>
      </c>
      <c r="C90" s="9">
        <f t="shared" si="16"/>
        <v>1</v>
      </c>
      <c r="D90" s="9">
        <f t="shared" si="17"/>
        <v>0</v>
      </c>
      <c r="E90" s="9">
        <v>1.0</v>
      </c>
      <c r="F90" s="9" t="s">
        <v>611</v>
      </c>
      <c r="G90" s="9">
        <v>0.0</v>
      </c>
      <c r="H90" s="9">
        <v>0.0</v>
      </c>
      <c r="I90" s="9" t="s">
        <v>612</v>
      </c>
      <c r="J90" s="10">
        <v>0.0</v>
      </c>
      <c r="K90" s="9" t="s">
        <v>613</v>
      </c>
      <c r="L90" s="9">
        <v>2.0</v>
      </c>
      <c r="M90" s="9" t="s">
        <v>614</v>
      </c>
      <c r="N90" s="9">
        <f t="shared" si="13"/>
        <v>1</v>
      </c>
      <c r="O90" s="9" t="s">
        <v>615</v>
      </c>
      <c r="P90" s="11">
        <f t="shared" si="5"/>
        <v>3</v>
      </c>
      <c r="Q90" s="10">
        <v>3.0</v>
      </c>
      <c r="V90" s="12">
        <f t="shared" si="6"/>
        <v>0</v>
      </c>
    </row>
    <row r="91">
      <c r="A91" s="9" t="s">
        <v>616</v>
      </c>
      <c r="B91" s="9" t="s">
        <v>617</v>
      </c>
      <c r="C91" s="9">
        <f t="shared" si="16"/>
        <v>1</v>
      </c>
      <c r="D91" s="9">
        <f t="shared" si="17"/>
        <v>0</v>
      </c>
      <c r="E91" s="9">
        <v>0.0</v>
      </c>
      <c r="F91" s="9" t="s">
        <v>618</v>
      </c>
      <c r="G91" s="9">
        <v>0.0</v>
      </c>
      <c r="H91" s="9">
        <v>0.0</v>
      </c>
      <c r="I91" s="9" t="s">
        <v>619</v>
      </c>
      <c r="J91" s="10">
        <v>0.0</v>
      </c>
      <c r="K91" s="13"/>
      <c r="L91" s="9">
        <v>0.0</v>
      </c>
      <c r="M91" s="9" t="s">
        <v>620</v>
      </c>
      <c r="N91" s="9">
        <f t="shared" si="13"/>
        <v>1</v>
      </c>
      <c r="O91" s="9" t="s">
        <v>621</v>
      </c>
      <c r="P91" s="11">
        <f t="shared" si="5"/>
        <v>1</v>
      </c>
      <c r="T91" s="10">
        <v>1.0</v>
      </c>
      <c r="V91" s="12">
        <f t="shared" si="6"/>
        <v>0</v>
      </c>
    </row>
    <row r="92">
      <c r="A92" s="9" t="s">
        <v>622</v>
      </c>
      <c r="B92" s="9" t="s">
        <v>623</v>
      </c>
      <c r="C92" s="9">
        <f t="shared" si="16"/>
        <v>4</v>
      </c>
      <c r="D92" s="9">
        <f t="shared" si="17"/>
        <v>1</v>
      </c>
      <c r="E92" s="9">
        <v>1.0</v>
      </c>
      <c r="F92" s="9" t="s">
        <v>624</v>
      </c>
      <c r="G92" s="9">
        <v>1.0</v>
      </c>
      <c r="H92" s="9">
        <v>0.0</v>
      </c>
      <c r="I92" s="9" t="s">
        <v>625</v>
      </c>
      <c r="J92" s="10">
        <v>0.0</v>
      </c>
      <c r="K92" s="9" t="s">
        <v>626</v>
      </c>
      <c r="L92" s="9">
        <f t="shared" ref="L92:L96" si="18">IF(K92&lt;&gt;"", LEN(K92) - LEN(SUBSTITUTE(K92, ":", ""))
)</f>
        <v>2</v>
      </c>
      <c r="M92" s="9" t="s">
        <v>627</v>
      </c>
      <c r="N92" s="9">
        <f t="shared" si="13"/>
        <v>3</v>
      </c>
      <c r="O92" s="9" t="s">
        <v>628</v>
      </c>
      <c r="P92" s="11">
        <f t="shared" si="5"/>
        <v>5</v>
      </c>
      <c r="Q92" s="10">
        <v>1.0</v>
      </c>
      <c r="R92" s="10">
        <v>1.0</v>
      </c>
      <c r="S92" s="10">
        <v>2.0</v>
      </c>
      <c r="U92" s="10">
        <v>1.0</v>
      </c>
      <c r="V92" s="12">
        <f t="shared" si="6"/>
        <v>0</v>
      </c>
    </row>
    <row r="93">
      <c r="A93" s="9" t="s">
        <v>629</v>
      </c>
      <c r="B93" s="9" t="s">
        <v>630</v>
      </c>
      <c r="C93" s="9">
        <f t="shared" si="16"/>
        <v>4</v>
      </c>
      <c r="D93" s="9">
        <f t="shared" si="17"/>
        <v>1</v>
      </c>
      <c r="E93" s="9">
        <v>1.0</v>
      </c>
      <c r="F93" s="9" t="s">
        <v>261</v>
      </c>
      <c r="G93" s="9">
        <v>0.0</v>
      </c>
      <c r="H93" s="9">
        <v>0.0</v>
      </c>
      <c r="I93" s="9" t="s">
        <v>631</v>
      </c>
      <c r="J93" s="10">
        <v>0.0</v>
      </c>
      <c r="K93" s="9" t="s">
        <v>632</v>
      </c>
      <c r="L93" s="9">
        <f t="shared" si="18"/>
        <v>2</v>
      </c>
      <c r="M93" s="9" t="s">
        <v>633</v>
      </c>
      <c r="N93" s="9">
        <f t="shared" si="13"/>
        <v>2</v>
      </c>
      <c r="O93" s="9" t="s">
        <v>634</v>
      </c>
      <c r="P93" s="11">
        <f t="shared" si="5"/>
        <v>4</v>
      </c>
      <c r="R93" s="10">
        <v>1.0</v>
      </c>
      <c r="S93" s="10">
        <v>2.0</v>
      </c>
      <c r="T93" s="10">
        <v>1.0</v>
      </c>
      <c r="V93" s="12">
        <f t="shared" si="6"/>
        <v>0</v>
      </c>
    </row>
    <row r="94">
      <c r="A94" s="9" t="s">
        <v>635</v>
      </c>
      <c r="B94" s="9" t="s">
        <v>636</v>
      </c>
      <c r="C94" s="9">
        <f t="shared" si="16"/>
        <v>7</v>
      </c>
      <c r="D94" s="9">
        <f t="shared" si="17"/>
        <v>1</v>
      </c>
      <c r="E94" s="9">
        <v>1.0</v>
      </c>
      <c r="F94" s="9" t="s">
        <v>45</v>
      </c>
      <c r="G94" s="9">
        <v>0.0</v>
      </c>
      <c r="H94" s="9">
        <v>0.0</v>
      </c>
      <c r="I94" s="9" t="s">
        <v>637</v>
      </c>
      <c r="J94" s="10">
        <v>0.0</v>
      </c>
      <c r="K94" s="9" t="s">
        <v>638</v>
      </c>
      <c r="L94" s="9">
        <f t="shared" si="18"/>
        <v>2</v>
      </c>
      <c r="M94" s="9" t="s">
        <v>639</v>
      </c>
      <c r="N94" s="9">
        <f t="shared" si="13"/>
        <v>3</v>
      </c>
      <c r="O94" s="9" t="s">
        <v>640</v>
      </c>
      <c r="P94" s="11">
        <f t="shared" si="5"/>
        <v>5</v>
      </c>
      <c r="Q94" s="10">
        <v>3.0</v>
      </c>
      <c r="R94" s="10">
        <v>1.0</v>
      </c>
      <c r="S94" s="10">
        <v>1.0</v>
      </c>
      <c r="V94" s="12">
        <f t="shared" si="6"/>
        <v>0</v>
      </c>
    </row>
    <row r="95">
      <c r="A95" s="9" t="s">
        <v>641</v>
      </c>
      <c r="B95" s="9" t="s">
        <v>642</v>
      </c>
      <c r="C95" s="9">
        <f t="shared" si="16"/>
        <v>1</v>
      </c>
      <c r="D95" s="9">
        <f t="shared" si="17"/>
        <v>0</v>
      </c>
      <c r="E95" s="9">
        <v>0.0</v>
      </c>
      <c r="F95" s="9" t="s">
        <v>643</v>
      </c>
      <c r="G95" s="9">
        <v>0.0</v>
      </c>
      <c r="H95" s="9">
        <v>0.0</v>
      </c>
      <c r="I95" s="9" t="s">
        <v>644</v>
      </c>
      <c r="J95" s="10">
        <v>0.0</v>
      </c>
      <c r="K95" s="9" t="s">
        <v>645</v>
      </c>
      <c r="L95" s="9">
        <f t="shared" si="18"/>
        <v>2</v>
      </c>
      <c r="M95" s="13"/>
      <c r="N95" s="9">
        <v>0.0</v>
      </c>
      <c r="O95" s="9" t="s">
        <v>646</v>
      </c>
      <c r="P95" s="11">
        <f t="shared" si="5"/>
        <v>2</v>
      </c>
      <c r="T95" s="10">
        <v>2.0</v>
      </c>
      <c r="V95" s="12">
        <f t="shared" si="6"/>
        <v>0</v>
      </c>
    </row>
    <row r="96">
      <c r="A96" s="9" t="s">
        <v>647</v>
      </c>
      <c r="B96" s="9" t="s">
        <v>648</v>
      </c>
      <c r="C96" s="9">
        <f t="shared" si="16"/>
        <v>1</v>
      </c>
      <c r="D96" s="9">
        <f t="shared" si="17"/>
        <v>0</v>
      </c>
      <c r="E96" s="9">
        <v>1.0</v>
      </c>
      <c r="F96" s="9" t="s">
        <v>649</v>
      </c>
      <c r="G96" s="9">
        <v>0.0</v>
      </c>
      <c r="H96" s="9">
        <v>0.0</v>
      </c>
      <c r="I96" s="9" t="s">
        <v>650</v>
      </c>
      <c r="J96" s="10">
        <v>0.0</v>
      </c>
      <c r="K96" s="9" t="s">
        <v>651</v>
      </c>
      <c r="L96" s="9">
        <f t="shared" si="18"/>
        <v>2</v>
      </c>
      <c r="M96" s="9" t="s">
        <v>652</v>
      </c>
      <c r="N96" s="9">
        <f t="shared" ref="N96:N104" si="19">IF(M96&lt;&gt;"", LEN(M96) - LEN(SUBSTITUTE(M96, ":", ""))
)</f>
        <v>3</v>
      </c>
      <c r="O96" s="9" t="s">
        <v>653</v>
      </c>
      <c r="P96" s="11">
        <f t="shared" si="5"/>
        <v>5</v>
      </c>
      <c r="Q96" s="10">
        <v>2.0</v>
      </c>
      <c r="S96" s="10">
        <v>2.0</v>
      </c>
      <c r="U96" s="10">
        <v>1.0</v>
      </c>
      <c r="V96" s="12">
        <f t="shared" si="6"/>
        <v>0</v>
      </c>
    </row>
    <row r="97">
      <c r="A97" s="9" t="s">
        <v>654</v>
      </c>
      <c r="B97" s="9" t="s">
        <v>655</v>
      </c>
      <c r="C97" s="9">
        <f t="shared" si="16"/>
        <v>1</v>
      </c>
      <c r="D97" s="9">
        <f t="shared" si="17"/>
        <v>0</v>
      </c>
      <c r="E97" s="9">
        <v>1.0</v>
      </c>
      <c r="F97" s="9" t="s">
        <v>656</v>
      </c>
      <c r="G97" s="9">
        <v>0.0</v>
      </c>
      <c r="H97" s="9">
        <v>0.0</v>
      </c>
      <c r="I97" s="9" t="s">
        <v>657</v>
      </c>
      <c r="J97" s="10">
        <v>0.0</v>
      </c>
      <c r="K97" s="9" t="s">
        <v>658</v>
      </c>
      <c r="L97" s="9">
        <v>2.0</v>
      </c>
      <c r="M97" s="9" t="s">
        <v>659</v>
      </c>
      <c r="N97" s="9">
        <f t="shared" si="19"/>
        <v>3</v>
      </c>
      <c r="O97" s="9" t="s">
        <v>660</v>
      </c>
      <c r="P97" s="11">
        <f t="shared" si="5"/>
        <v>5</v>
      </c>
      <c r="Q97" s="10">
        <v>3.0</v>
      </c>
      <c r="S97" s="10">
        <v>1.0</v>
      </c>
      <c r="U97" s="10">
        <v>1.0</v>
      </c>
      <c r="V97" s="12">
        <f t="shared" si="6"/>
        <v>0</v>
      </c>
    </row>
    <row r="98">
      <c r="A98" s="9" t="s">
        <v>661</v>
      </c>
      <c r="B98" s="9" t="s">
        <v>662</v>
      </c>
      <c r="C98" s="9">
        <f t="shared" si="16"/>
        <v>4</v>
      </c>
      <c r="D98" s="9">
        <f t="shared" si="17"/>
        <v>1</v>
      </c>
      <c r="E98" s="9">
        <v>1.0</v>
      </c>
      <c r="F98" s="9" t="s">
        <v>663</v>
      </c>
      <c r="G98" s="9">
        <v>1.0</v>
      </c>
      <c r="H98" s="9">
        <v>1.0</v>
      </c>
      <c r="I98" s="9" t="s">
        <v>664</v>
      </c>
      <c r="J98" s="10">
        <v>0.0</v>
      </c>
      <c r="K98" s="9" t="s">
        <v>665</v>
      </c>
      <c r="L98" s="9">
        <f>IF(K98&lt;&gt;"", LEN(K98) - LEN(SUBSTITUTE(K98, ":", ""))
)</f>
        <v>2</v>
      </c>
      <c r="M98" s="9" t="s">
        <v>666</v>
      </c>
      <c r="N98" s="9">
        <f t="shared" si="19"/>
        <v>3</v>
      </c>
      <c r="O98" s="9" t="s">
        <v>667</v>
      </c>
      <c r="P98" s="11">
        <f t="shared" si="5"/>
        <v>5</v>
      </c>
      <c r="Q98" s="10">
        <v>2.0</v>
      </c>
      <c r="S98" s="10">
        <v>2.0</v>
      </c>
      <c r="U98" s="10">
        <v>1.0</v>
      </c>
      <c r="V98" s="12">
        <f t="shared" si="6"/>
        <v>0</v>
      </c>
    </row>
    <row r="99">
      <c r="A99" s="9" t="s">
        <v>668</v>
      </c>
      <c r="B99" s="9" t="s">
        <v>669</v>
      </c>
      <c r="C99" s="9">
        <f t="shared" si="16"/>
        <v>2</v>
      </c>
      <c r="D99" s="9">
        <f t="shared" si="17"/>
        <v>1</v>
      </c>
      <c r="E99" s="9">
        <v>0.0</v>
      </c>
      <c r="F99" s="9" t="s">
        <v>152</v>
      </c>
      <c r="G99" s="9">
        <v>0.0</v>
      </c>
      <c r="H99" s="9">
        <v>0.0</v>
      </c>
      <c r="I99" s="9" t="s">
        <v>670</v>
      </c>
      <c r="J99" s="10">
        <v>0.0</v>
      </c>
      <c r="K99" s="9" t="s">
        <v>671</v>
      </c>
      <c r="L99" s="9">
        <v>1.0</v>
      </c>
      <c r="M99" s="9" t="s">
        <v>672</v>
      </c>
      <c r="N99" s="9">
        <f t="shared" si="19"/>
        <v>1</v>
      </c>
      <c r="O99" s="9" t="s">
        <v>673</v>
      </c>
      <c r="P99" s="11">
        <f t="shared" si="5"/>
        <v>2</v>
      </c>
      <c r="T99" s="10">
        <v>2.0</v>
      </c>
      <c r="V99" s="12">
        <f t="shared" si="6"/>
        <v>0</v>
      </c>
    </row>
    <row r="100">
      <c r="A100" s="9" t="s">
        <v>674</v>
      </c>
      <c r="B100" s="9" t="s">
        <v>675</v>
      </c>
      <c r="C100" s="9">
        <f t="shared" si="16"/>
        <v>4</v>
      </c>
      <c r="D100" s="9">
        <f t="shared" si="17"/>
        <v>1</v>
      </c>
      <c r="E100" s="9">
        <v>1.0</v>
      </c>
      <c r="F100" s="9" t="s">
        <v>676</v>
      </c>
      <c r="G100" s="9">
        <v>0.0</v>
      </c>
      <c r="H100" s="9">
        <v>0.0</v>
      </c>
      <c r="I100" s="9" t="s">
        <v>677</v>
      </c>
      <c r="J100" s="10">
        <v>0.0</v>
      </c>
      <c r="K100" s="9" t="s">
        <v>678</v>
      </c>
      <c r="L100" s="9">
        <f t="shared" ref="L100:L129" si="20">IF(K100&lt;&gt;"", LEN(K100) - LEN(SUBSTITUTE(K100, ":", ""))
)</f>
        <v>2</v>
      </c>
      <c r="M100" s="9" t="s">
        <v>679</v>
      </c>
      <c r="N100" s="9">
        <f t="shared" si="19"/>
        <v>3</v>
      </c>
      <c r="O100" s="9" t="s">
        <v>680</v>
      </c>
      <c r="P100" s="11">
        <f t="shared" si="5"/>
        <v>5</v>
      </c>
      <c r="S100" s="10">
        <v>3.0</v>
      </c>
      <c r="U100" s="10">
        <v>2.0</v>
      </c>
      <c r="V100" s="12">
        <f t="shared" si="6"/>
        <v>0</v>
      </c>
    </row>
    <row r="101">
      <c r="A101" s="9" t="s">
        <v>681</v>
      </c>
      <c r="B101" s="9" t="s">
        <v>682</v>
      </c>
      <c r="C101" s="9">
        <f t="shared" si="16"/>
        <v>1</v>
      </c>
      <c r="D101" s="9">
        <f t="shared" si="17"/>
        <v>0</v>
      </c>
      <c r="E101" s="9">
        <v>1.0</v>
      </c>
      <c r="F101" s="9" t="s">
        <v>45</v>
      </c>
      <c r="G101" s="9">
        <v>0.0</v>
      </c>
      <c r="H101" s="9">
        <v>0.0</v>
      </c>
      <c r="I101" s="9" t="s">
        <v>683</v>
      </c>
      <c r="J101" s="10">
        <v>0.0</v>
      </c>
      <c r="K101" s="9" t="s">
        <v>684</v>
      </c>
      <c r="L101" s="9">
        <f t="shared" si="20"/>
        <v>2</v>
      </c>
      <c r="M101" s="9" t="s">
        <v>685</v>
      </c>
      <c r="N101" s="9">
        <f t="shared" si="19"/>
        <v>3</v>
      </c>
      <c r="O101" s="9" t="s">
        <v>686</v>
      </c>
      <c r="P101" s="11">
        <f t="shared" si="5"/>
        <v>5</v>
      </c>
      <c r="Q101" s="10">
        <v>3.0</v>
      </c>
      <c r="R101" s="10">
        <v>1.0</v>
      </c>
      <c r="S101" s="10">
        <v>1.0</v>
      </c>
      <c r="V101" s="12">
        <f t="shared" si="6"/>
        <v>0</v>
      </c>
    </row>
    <row r="102">
      <c r="A102" s="9" t="s">
        <v>687</v>
      </c>
      <c r="B102" s="9" t="s">
        <v>688</v>
      </c>
      <c r="C102" s="9">
        <f t="shared" si="16"/>
        <v>1</v>
      </c>
      <c r="D102" s="9">
        <f t="shared" si="17"/>
        <v>0</v>
      </c>
      <c r="E102" s="9">
        <v>1.0</v>
      </c>
      <c r="F102" s="9" t="s">
        <v>152</v>
      </c>
      <c r="G102" s="9">
        <v>0.0</v>
      </c>
      <c r="H102" s="9">
        <v>0.0</v>
      </c>
      <c r="I102" s="9" t="s">
        <v>689</v>
      </c>
      <c r="J102" s="10">
        <v>0.0</v>
      </c>
      <c r="K102" s="9" t="s">
        <v>690</v>
      </c>
      <c r="L102" s="9">
        <f t="shared" si="20"/>
        <v>2</v>
      </c>
      <c r="M102" s="9" t="s">
        <v>691</v>
      </c>
      <c r="N102" s="9">
        <f t="shared" si="19"/>
        <v>3</v>
      </c>
      <c r="O102" s="9" t="s">
        <v>692</v>
      </c>
      <c r="P102" s="11">
        <f t="shared" si="5"/>
        <v>5</v>
      </c>
      <c r="Q102" s="10">
        <v>3.0</v>
      </c>
      <c r="R102" s="10">
        <v>1.0</v>
      </c>
      <c r="S102" s="10">
        <v>1.0</v>
      </c>
      <c r="V102" s="12">
        <f t="shared" si="6"/>
        <v>0</v>
      </c>
    </row>
    <row r="103">
      <c r="A103" s="9" t="s">
        <v>693</v>
      </c>
      <c r="B103" s="9" t="s">
        <v>694</v>
      </c>
      <c r="C103" s="9">
        <f t="shared" si="16"/>
        <v>1</v>
      </c>
      <c r="D103" s="9">
        <f t="shared" si="17"/>
        <v>0</v>
      </c>
      <c r="E103" s="9">
        <v>0.0</v>
      </c>
      <c r="F103" s="9" t="s">
        <v>695</v>
      </c>
      <c r="G103" s="9">
        <v>0.0</v>
      </c>
      <c r="H103" s="9">
        <v>0.0</v>
      </c>
      <c r="I103" s="9" t="s">
        <v>696</v>
      </c>
      <c r="J103" s="10">
        <v>0.0</v>
      </c>
      <c r="K103" s="9" t="s">
        <v>697</v>
      </c>
      <c r="L103" s="9">
        <f t="shared" si="20"/>
        <v>2</v>
      </c>
      <c r="M103" s="9" t="s">
        <v>698</v>
      </c>
      <c r="N103" s="9">
        <f t="shared" si="19"/>
        <v>1</v>
      </c>
      <c r="O103" s="9" t="s">
        <v>699</v>
      </c>
      <c r="P103" s="11">
        <f t="shared" si="5"/>
        <v>3</v>
      </c>
      <c r="Q103" s="10">
        <v>1.0</v>
      </c>
      <c r="S103" s="10">
        <v>1.0</v>
      </c>
      <c r="T103" s="10">
        <v>1.0</v>
      </c>
      <c r="V103" s="12">
        <f t="shared" si="6"/>
        <v>0</v>
      </c>
    </row>
    <row r="104">
      <c r="A104" s="9" t="s">
        <v>700</v>
      </c>
      <c r="B104" s="9" t="s">
        <v>701</v>
      </c>
      <c r="C104" s="9">
        <f t="shared" si="16"/>
        <v>1</v>
      </c>
      <c r="D104" s="9">
        <f t="shared" si="17"/>
        <v>0</v>
      </c>
      <c r="E104" s="9">
        <v>1.0</v>
      </c>
      <c r="F104" s="9" t="s">
        <v>702</v>
      </c>
      <c r="G104" s="9">
        <v>0.0</v>
      </c>
      <c r="H104" s="9">
        <v>0.0</v>
      </c>
      <c r="I104" s="9" t="s">
        <v>703</v>
      </c>
      <c r="J104" s="10">
        <v>0.0</v>
      </c>
      <c r="K104" s="9" t="s">
        <v>704</v>
      </c>
      <c r="L104" s="9">
        <f t="shared" si="20"/>
        <v>2</v>
      </c>
      <c r="M104" s="9" t="s">
        <v>705</v>
      </c>
      <c r="N104" s="9">
        <f t="shared" si="19"/>
        <v>3</v>
      </c>
      <c r="O104" s="9" t="s">
        <v>706</v>
      </c>
      <c r="P104" s="11">
        <f t="shared" si="5"/>
        <v>5</v>
      </c>
      <c r="Q104" s="10">
        <v>4.0</v>
      </c>
      <c r="S104" s="10">
        <v>1.0</v>
      </c>
      <c r="V104" s="12">
        <f t="shared" si="6"/>
        <v>0</v>
      </c>
    </row>
    <row r="105">
      <c r="A105" s="9" t="s">
        <v>707</v>
      </c>
      <c r="B105" s="9" t="s">
        <v>708</v>
      </c>
      <c r="C105" s="9">
        <f t="shared" si="16"/>
        <v>1</v>
      </c>
      <c r="D105" s="9">
        <f t="shared" si="17"/>
        <v>0</v>
      </c>
      <c r="E105" s="9">
        <v>0.0</v>
      </c>
      <c r="F105" s="9" t="s">
        <v>709</v>
      </c>
      <c r="G105" s="9">
        <v>1.0</v>
      </c>
      <c r="H105" s="9">
        <v>0.0</v>
      </c>
      <c r="I105" s="9" t="s">
        <v>710</v>
      </c>
      <c r="J105" s="10">
        <v>0.0</v>
      </c>
      <c r="K105" s="9" t="s">
        <v>711</v>
      </c>
      <c r="L105" s="9">
        <f t="shared" si="20"/>
        <v>1</v>
      </c>
      <c r="M105" s="13"/>
      <c r="N105" s="9">
        <v>0.0</v>
      </c>
      <c r="O105" s="9" t="s">
        <v>712</v>
      </c>
      <c r="P105" s="11">
        <f t="shared" si="5"/>
        <v>1</v>
      </c>
      <c r="T105" s="10">
        <v>1.0</v>
      </c>
      <c r="V105" s="12">
        <f t="shared" si="6"/>
        <v>0</v>
      </c>
    </row>
    <row r="106">
      <c r="A106" s="9" t="s">
        <v>713</v>
      </c>
      <c r="B106" s="9" t="s">
        <v>714</v>
      </c>
      <c r="C106" s="9">
        <f t="shared" si="16"/>
        <v>2</v>
      </c>
      <c r="D106" s="9">
        <f t="shared" si="17"/>
        <v>1</v>
      </c>
      <c r="E106" s="9">
        <v>1.0</v>
      </c>
      <c r="F106" s="9" t="s">
        <v>715</v>
      </c>
      <c r="G106" s="9">
        <v>0.0</v>
      </c>
      <c r="H106" s="9">
        <v>0.0</v>
      </c>
      <c r="I106" s="9" t="s">
        <v>716</v>
      </c>
      <c r="J106" s="10">
        <v>0.0</v>
      </c>
      <c r="K106" s="9" t="s">
        <v>717</v>
      </c>
      <c r="L106" s="9">
        <f t="shared" si="20"/>
        <v>2</v>
      </c>
      <c r="M106" s="9" t="s">
        <v>718</v>
      </c>
      <c r="N106" s="9">
        <f t="shared" ref="N106:N109" si="21">IF(M106&lt;&gt;"", LEN(M106) - LEN(SUBSTITUTE(M106, ":", ""))
)</f>
        <v>3</v>
      </c>
      <c r="O106" s="9" t="s">
        <v>719</v>
      </c>
      <c r="P106" s="11">
        <f t="shared" si="5"/>
        <v>5</v>
      </c>
      <c r="R106" s="10">
        <v>2.0</v>
      </c>
      <c r="S106" s="10">
        <v>1.0</v>
      </c>
      <c r="U106" s="10">
        <v>2.0</v>
      </c>
      <c r="V106" s="12">
        <f t="shared" si="6"/>
        <v>0</v>
      </c>
    </row>
    <row r="107">
      <c r="A107" s="9" t="s">
        <v>720</v>
      </c>
      <c r="B107" s="9" t="s">
        <v>721</v>
      </c>
      <c r="C107" s="9">
        <f t="shared" si="16"/>
        <v>2</v>
      </c>
      <c r="D107" s="9">
        <f t="shared" si="17"/>
        <v>1</v>
      </c>
      <c r="E107" s="9">
        <v>1.0</v>
      </c>
      <c r="F107" s="9" t="s">
        <v>722</v>
      </c>
      <c r="G107" s="9">
        <v>0.0</v>
      </c>
      <c r="H107" s="9">
        <v>0.0</v>
      </c>
      <c r="I107" s="9" t="s">
        <v>723</v>
      </c>
      <c r="J107" s="10">
        <v>0.0</v>
      </c>
      <c r="K107" s="9" t="s">
        <v>724</v>
      </c>
      <c r="L107" s="9">
        <f t="shared" si="20"/>
        <v>2</v>
      </c>
      <c r="M107" s="9" t="s">
        <v>725</v>
      </c>
      <c r="N107" s="9">
        <f t="shared" si="21"/>
        <v>3</v>
      </c>
      <c r="O107" s="9" t="s">
        <v>726</v>
      </c>
      <c r="P107" s="11">
        <f t="shared" si="5"/>
        <v>5</v>
      </c>
      <c r="Q107" s="10">
        <v>2.0</v>
      </c>
      <c r="S107" s="10">
        <v>3.0</v>
      </c>
      <c r="V107" s="12">
        <f t="shared" si="6"/>
        <v>0</v>
      </c>
    </row>
    <row r="108">
      <c r="A108" s="9" t="s">
        <v>727</v>
      </c>
      <c r="B108" s="9" t="s">
        <v>728</v>
      </c>
      <c r="C108" s="9">
        <f t="shared" si="16"/>
        <v>1</v>
      </c>
      <c r="D108" s="9">
        <f t="shared" si="17"/>
        <v>0</v>
      </c>
      <c r="E108" s="9">
        <v>0.0</v>
      </c>
      <c r="F108" s="9" t="s">
        <v>180</v>
      </c>
      <c r="G108" s="9">
        <v>0.0</v>
      </c>
      <c r="H108" s="9">
        <v>0.0</v>
      </c>
      <c r="I108" s="9" t="s">
        <v>729</v>
      </c>
      <c r="J108" s="10">
        <v>0.0</v>
      </c>
      <c r="K108" s="9" t="s">
        <v>730</v>
      </c>
      <c r="L108" s="9">
        <f t="shared" si="20"/>
        <v>2</v>
      </c>
      <c r="M108" s="9" t="s">
        <v>731</v>
      </c>
      <c r="N108" s="9">
        <f t="shared" si="21"/>
        <v>3</v>
      </c>
      <c r="O108" s="9" t="s">
        <v>732</v>
      </c>
      <c r="P108" s="11">
        <f t="shared" si="5"/>
        <v>5</v>
      </c>
      <c r="Q108" s="10">
        <v>2.0</v>
      </c>
      <c r="R108" s="10">
        <v>1.0</v>
      </c>
      <c r="S108" s="10">
        <v>1.0</v>
      </c>
      <c r="U108" s="10">
        <v>1.0</v>
      </c>
      <c r="V108" s="12">
        <f t="shared" si="6"/>
        <v>0</v>
      </c>
    </row>
    <row r="109">
      <c r="A109" s="9" t="s">
        <v>733</v>
      </c>
      <c r="B109" s="9" t="s">
        <v>734</v>
      </c>
      <c r="C109" s="9">
        <f t="shared" si="16"/>
        <v>1</v>
      </c>
      <c r="D109" s="9">
        <f t="shared" si="17"/>
        <v>0</v>
      </c>
      <c r="E109" s="9">
        <v>1.0</v>
      </c>
      <c r="F109" s="9" t="s">
        <v>735</v>
      </c>
      <c r="G109" s="9">
        <v>0.0</v>
      </c>
      <c r="H109" s="9">
        <v>0.0</v>
      </c>
      <c r="I109" s="9" t="s">
        <v>736</v>
      </c>
      <c r="J109" s="10">
        <v>0.0</v>
      </c>
      <c r="K109" s="9" t="s">
        <v>737</v>
      </c>
      <c r="L109" s="9">
        <f t="shared" si="20"/>
        <v>2</v>
      </c>
      <c r="M109" s="9" t="s">
        <v>738</v>
      </c>
      <c r="N109" s="9">
        <f t="shared" si="21"/>
        <v>3</v>
      </c>
      <c r="O109" s="9" t="s">
        <v>739</v>
      </c>
      <c r="P109" s="11">
        <f t="shared" si="5"/>
        <v>5</v>
      </c>
      <c r="Q109" s="10">
        <v>3.0</v>
      </c>
      <c r="R109" s="10">
        <v>1.0</v>
      </c>
      <c r="S109" s="10">
        <v>1.0</v>
      </c>
      <c r="V109" s="12">
        <f t="shared" si="6"/>
        <v>0</v>
      </c>
    </row>
    <row r="110">
      <c r="A110" s="9" t="s">
        <v>740</v>
      </c>
      <c r="B110" s="9" t="s">
        <v>741</v>
      </c>
      <c r="C110" s="9">
        <v>1.0</v>
      </c>
      <c r="D110" s="9">
        <v>0.0</v>
      </c>
      <c r="E110" s="9">
        <v>0.0</v>
      </c>
      <c r="F110" s="9" t="s">
        <v>343</v>
      </c>
      <c r="G110" s="9">
        <v>0.0</v>
      </c>
      <c r="H110" s="9">
        <v>0.0</v>
      </c>
      <c r="I110" s="9" t="s">
        <v>742</v>
      </c>
      <c r="J110" s="10">
        <v>0.0</v>
      </c>
      <c r="K110" s="9" t="s">
        <v>743</v>
      </c>
      <c r="L110" s="9">
        <f t="shared" si="20"/>
        <v>2</v>
      </c>
      <c r="M110" s="13"/>
      <c r="N110" s="9">
        <v>0.0</v>
      </c>
      <c r="O110" s="9" t="s">
        <v>744</v>
      </c>
      <c r="P110" s="11">
        <f t="shared" si="5"/>
        <v>2</v>
      </c>
      <c r="T110" s="10">
        <v>2.0</v>
      </c>
      <c r="V110" s="12">
        <f t="shared" si="6"/>
        <v>0</v>
      </c>
    </row>
    <row r="111">
      <c r="A111" s="9" t="s">
        <v>745</v>
      </c>
      <c r="B111" s="9" t="s">
        <v>746</v>
      </c>
      <c r="C111" s="9">
        <f t="shared" ref="C111:C279" si="22">IF(A110&lt;&gt;"", LEN(B111) - LEN(SUBSTITUTE(B111, ",", "")) + 1, 0)</f>
        <v>2</v>
      </c>
      <c r="D111" s="9">
        <f t="shared" ref="D111:D321" si="23">if(C111&gt;1,1,0)</f>
        <v>1</v>
      </c>
      <c r="E111" s="9">
        <v>1.0</v>
      </c>
      <c r="F111" s="9" t="s">
        <v>747</v>
      </c>
      <c r="G111" s="9">
        <v>0.0</v>
      </c>
      <c r="H111" s="9">
        <v>0.0</v>
      </c>
      <c r="I111" s="9" t="s">
        <v>748</v>
      </c>
      <c r="J111" s="10">
        <v>0.0</v>
      </c>
      <c r="K111" s="9" t="s">
        <v>749</v>
      </c>
      <c r="L111" s="9">
        <f t="shared" si="20"/>
        <v>2</v>
      </c>
      <c r="M111" s="9" t="s">
        <v>750</v>
      </c>
      <c r="N111" s="9">
        <f t="shared" ref="N111:N115" si="24">IF(M111&lt;&gt;"", LEN(M111) - LEN(SUBSTITUTE(M111, ":", ""))
)</f>
        <v>3</v>
      </c>
      <c r="O111" s="9" t="s">
        <v>751</v>
      </c>
      <c r="P111" s="11">
        <f t="shared" si="5"/>
        <v>5</v>
      </c>
      <c r="Q111" s="10">
        <v>3.0</v>
      </c>
      <c r="S111" s="10">
        <v>2.0</v>
      </c>
      <c r="V111" s="12">
        <f t="shared" si="6"/>
        <v>0</v>
      </c>
    </row>
    <row r="112">
      <c r="A112" s="9" t="s">
        <v>752</v>
      </c>
      <c r="B112" s="9" t="s">
        <v>753</v>
      </c>
      <c r="C112" s="9">
        <f t="shared" si="22"/>
        <v>1</v>
      </c>
      <c r="D112" s="9">
        <f t="shared" si="23"/>
        <v>0</v>
      </c>
      <c r="E112" s="9">
        <v>1.0</v>
      </c>
      <c r="F112" s="9" t="s">
        <v>754</v>
      </c>
      <c r="G112" s="9">
        <v>0.0</v>
      </c>
      <c r="H112" s="9">
        <v>0.0</v>
      </c>
      <c r="I112" s="9" t="s">
        <v>755</v>
      </c>
      <c r="J112" s="10">
        <v>0.0</v>
      </c>
      <c r="K112" s="9" t="s">
        <v>756</v>
      </c>
      <c r="L112" s="9">
        <f t="shared" si="20"/>
        <v>2</v>
      </c>
      <c r="M112" s="9" t="s">
        <v>757</v>
      </c>
      <c r="N112" s="9">
        <f t="shared" si="24"/>
        <v>3</v>
      </c>
      <c r="O112" s="9" t="s">
        <v>758</v>
      </c>
      <c r="P112" s="11">
        <f t="shared" si="5"/>
        <v>5</v>
      </c>
      <c r="Q112" s="10">
        <v>1.0</v>
      </c>
      <c r="S112" s="10">
        <v>2.0</v>
      </c>
      <c r="U112" s="10">
        <v>2.0</v>
      </c>
      <c r="V112" s="12">
        <f t="shared" si="6"/>
        <v>0</v>
      </c>
    </row>
    <row r="113">
      <c r="A113" s="9" t="s">
        <v>759</v>
      </c>
      <c r="B113" s="9" t="s">
        <v>760</v>
      </c>
      <c r="C113" s="9">
        <f t="shared" si="22"/>
        <v>2</v>
      </c>
      <c r="D113" s="9">
        <f t="shared" si="23"/>
        <v>1</v>
      </c>
      <c r="E113" s="9">
        <v>1.0</v>
      </c>
      <c r="F113" s="9" t="s">
        <v>761</v>
      </c>
      <c r="G113" s="9">
        <v>0.0</v>
      </c>
      <c r="H113" s="9">
        <v>0.0</v>
      </c>
      <c r="I113" s="9" t="s">
        <v>762</v>
      </c>
      <c r="J113" s="10">
        <v>0.0</v>
      </c>
      <c r="K113" s="9" t="s">
        <v>763</v>
      </c>
      <c r="L113" s="9">
        <f t="shared" si="20"/>
        <v>2</v>
      </c>
      <c r="M113" s="9" t="s">
        <v>764</v>
      </c>
      <c r="N113" s="9">
        <f t="shared" si="24"/>
        <v>3</v>
      </c>
      <c r="O113" s="9" t="s">
        <v>765</v>
      </c>
      <c r="P113" s="11">
        <f t="shared" si="5"/>
        <v>5</v>
      </c>
      <c r="Q113" s="10">
        <v>1.0</v>
      </c>
      <c r="R113" s="10">
        <v>2.0</v>
      </c>
      <c r="S113" s="10">
        <v>2.0</v>
      </c>
      <c r="V113" s="12">
        <f t="shared" si="6"/>
        <v>0</v>
      </c>
    </row>
    <row r="114">
      <c r="A114" s="9" t="s">
        <v>766</v>
      </c>
      <c r="B114" s="9" t="s">
        <v>767</v>
      </c>
      <c r="C114" s="9">
        <f t="shared" si="22"/>
        <v>1</v>
      </c>
      <c r="D114" s="9">
        <f t="shared" si="23"/>
        <v>0</v>
      </c>
      <c r="E114" s="9">
        <v>0.0</v>
      </c>
      <c r="F114" s="9" t="s">
        <v>768</v>
      </c>
      <c r="G114" s="9">
        <v>0.0</v>
      </c>
      <c r="H114" s="9">
        <v>0.0</v>
      </c>
      <c r="I114" s="9" t="s">
        <v>769</v>
      </c>
      <c r="J114" s="10">
        <v>0.0</v>
      </c>
      <c r="K114" s="9" t="s">
        <v>770</v>
      </c>
      <c r="L114" s="9">
        <f t="shared" si="20"/>
        <v>1</v>
      </c>
      <c r="M114" s="9" t="s">
        <v>771</v>
      </c>
      <c r="N114" s="9">
        <f t="shared" si="24"/>
        <v>2</v>
      </c>
      <c r="O114" s="9" t="s">
        <v>772</v>
      </c>
      <c r="P114" s="11">
        <f t="shared" si="5"/>
        <v>3</v>
      </c>
      <c r="S114" s="10">
        <v>1.0</v>
      </c>
      <c r="T114" s="10">
        <v>2.0</v>
      </c>
      <c r="V114" s="12">
        <f t="shared" si="6"/>
        <v>0</v>
      </c>
    </row>
    <row r="115">
      <c r="A115" s="9" t="s">
        <v>773</v>
      </c>
      <c r="B115" s="9" t="s">
        <v>774</v>
      </c>
      <c r="C115" s="9">
        <f t="shared" si="22"/>
        <v>5</v>
      </c>
      <c r="D115" s="9">
        <f t="shared" si="23"/>
        <v>1</v>
      </c>
      <c r="E115" s="9">
        <v>1.0</v>
      </c>
      <c r="F115" s="9" t="s">
        <v>45</v>
      </c>
      <c r="G115" s="9">
        <v>0.0</v>
      </c>
      <c r="H115" s="9">
        <v>0.0</v>
      </c>
      <c r="I115" s="9" t="s">
        <v>775</v>
      </c>
      <c r="J115" s="10">
        <v>0.0</v>
      </c>
      <c r="K115" s="9" t="s">
        <v>776</v>
      </c>
      <c r="L115" s="9">
        <f t="shared" si="20"/>
        <v>2</v>
      </c>
      <c r="M115" s="9" t="s">
        <v>777</v>
      </c>
      <c r="N115" s="9">
        <f t="shared" si="24"/>
        <v>3</v>
      </c>
      <c r="O115" s="9" t="s">
        <v>778</v>
      </c>
      <c r="P115" s="11">
        <f t="shared" si="5"/>
        <v>5</v>
      </c>
      <c r="Q115" s="10">
        <v>1.0</v>
      </c>
      <c r="S115" s="10">
        <v>2.0</v>
      </c>
      <c r="T115" s="10">
        <v>2.0</v>
      </c>
      <c r="V115" s="12">
        <f t="shared" si="6"/>
        <v>0</v>
      </c>
    </row>
    <row r="116">
      <c r="A116" s="9" t="s">
        <v>779</v>
      </c>
      <c r="B116" s="9" t="s">
        <v>780</v>
      </c>
      <c r="C116" s="9">
        <f t="shared" si="22"/>
        <v>3</v>
      </c>
      <c r="D116" s="9">
        <f t="shared" si="23"/>
        <v>1</v>
      </c>
      <c r="E116" s="9">
        <v>1.0</v>
      </c>
      <c r="F116" s="9" t="s">
        <v>781</v>
      </c>
      <c r="G116" s="9">
        <v>1.0</v>
      </c>
      <c r="H116" s="9">
        <v>0.0</v>
      </c>
      <c r="I116" s="9" t="s">
        <v>782</v>
      </c>
      <c r="J116" s="10">
        <v>0.0</v>
      </c>
      <c r="K116" s="9" t="s">
        <v>783</v>
      </c>
      <c r="L116" s="9">
        <f t="shared" si="20"/>
        <v>1</v>
      </c>
      <c r="M116" s="13"/>
      <c r="N116" s="9">
        <v>0.0</v>
      </c>
      <c r="O116" s="9" t="s">
        <v>784</v>
      </c>
      <c r="P116" s="11">
        <f t="shared" si="5"/>
        <v>1</v>
      </c>
      <c r="Q116" s="10">
        <v>1.0</v>
      </c>
      <c r="V116" s="12">
        <f t="shared" si="6"/>
        <v>0</v>
      </c>
    </row>
    <row r="117">
      <c r="A117" s="9" t="s">
        <v>785</v>
      </c>
      <c r="B117" s="9" t="s">
        <v>786</v>
      </c>
      <c r="C117" s="9">
        <f t="shared" si="22"/>
        <v>2</v>
      </c>
      <c r="D117" s="9">
        <f t="shared" si="23"/>
        <v>1</v>
      </c>
      <c r="E117" s="9">
        <v>1.0</v>
      </c>
      <c r="F117" s="9" t="s">
        <v>201</v>
      </c>
      <c r="G117" s="9">
        <v>0.0</v>
      </c>
      <c r="H117" s="9">
        <v>0.0</v>
      </c>
      <c r="I117" s="9" t="s">
        <v>787</v>
      </c>
      <c r="J117" s="10">
        <v>0.0</v>
      </c>
      <c r="K117" s="9" t="s">
        <v>788</v>
      </c>
      <c r="L117" s="9">
        <f t="shared" si="20"/>
        <v>2</v>
      </c>
      <c r="M117" s="9" t="s">
        <v>789</v>
      </c>
      <c r="N117" s="9">
        <f t="shared" ref="N117:N122" si="25">IF(M117&lt;&gt;"", LEN(M117) - LEN(SUBSTITUTE(M117, ":", ""))
)</f>
        <v>1</v>
      </c>
      <c r="O117" s="9" t="s">
        <v>790</v>
      </c>
      <c r="P117" s="11">
        <f t="shared" si="5"/>
        <v>3</v>
      </c>
      <c r="Q117" s="10">
        <v>1.0</v>
      </c>
      <c r="T117" s="10">
        <v>2.0</v>
      </c>
      <c r="V117" s="12">
        <f t="shared" si="6"/>
        <v>0</v>
      </c>
    </row>
    <row r="118">
      <c r="A118" s="9" t="s">
        <v>791</v>
      </c>
      <c r="B118" s="9" t="s">
        <v>792</v>
      </c>
      <c r="C118" s="9">
        <f t="shared" si="22"/>
        <v>3</v>
      </c>
      <c r="D118" s="9">
        <f t="shared" si="23"/>
        <v>1</v>
      </c>
      <c r="E118" s="9">
        <v>1.0</v>
      </c>
      <c r="F118" s="9" t="s">
        <v>793</v>
      </c>
      <c r="G118" s="9">
        <v>0.0</v>
      </c>
      <c r="H118" s="9">
        <v>0.0</v>
      </c>
      <c r="I118" s="9" t="s">
        <v>794</v>
      </c>
      <c r="J118" s="10">
        <v>0.0</v>
      </c>
      <c r="K118" s="9" t="s">
        <v>795</v>
      </c>
      <c r="L118" s="9">
        <f t="shared" si="20"/>
        <v>2</v>
      </c>
      <c r="M118" s="9" t="s">
        <v>796</v>
      </c>
      <c r="N118" s="9">
        <f t="shared" si="25"/>
        <v>2</v>
      </c>
      <c r="O118" s="9" t="s">
        <v>797</v>
      </c>
      <c r="P118" s="11">
        <f t="shared" si="5"/>
        <v>4</v>
      </c>
      <c r="Q118" s="10">
        <v>3.0</v>
      </c>
      <c r="S118" s="10">
        <v>1.0</v>
      </c>
      <c r="V118" s="12">
        <f t="shared" si="6"/>
        <v>0</v>
      </c>
    </row>
    <row r="119">
      <c r="A119" s="9" t="s">
        <v>798</v>
      </c>
      <c r="B119" s="9" t="s">
        <v>799</v>
      </c>
      <c r="C119" s="9">
        <f t="shared" si="22"/>
        <v>3</v>
      </c>
      <c r="D119" s="9">
        <f t="shared" si="23"/>
        <v>1</v>
      </c>
      <c r="E119" s="9">
        <v>1.0</v>
      </c>
      <c r="F119" s="9" t="s">
        <v>800</v>
      </c>
      <c r="G119" s="9">
        <v>1.0</v>
      </c>
      <c r="H119" s="9">
        <v>0.0</v>
      </c>
      <c r="I119" s="9" t="s">
        <v>801</v>
      </c>
      <c r="J119" s="10">
        <v>0.0</v>
      </c>
      <c r="K119" s="9" t="s">
        <v>802</v>
      </c>
      <c r="L119" s="9">
        <f t="shared" si="20"/>
        <v>2</v>
      </c>
      <c r="M119" s="9" t="s">
        <v>803</v>
      </c>
      <c r="N119" s="9">
        <f t="shared" si="25"/>
        <v>2</v>
      </c>
      <c r="O119" s="9" t="s">
        <v>804</v>
      </c>
      <c r="P119" s="11">
        <f t="shared" si="5"/>
        <v>4</v>
      </c>
      <c r="S119" s="10">
        <v>3.0</v>
      </c>
      <c r="T119" s="10">
        <v>1.0</v>
      </c>
      <c r="V119" s="11">
        <f t="shared" si="6"/>
        <v>0</v>
      </c>
    </row>
    <row r="120">
      <c r="A120" s="9" t="s">
        <v>805</v>
      </c>
      <c r="B120" s="9" t="s">
        <v>806</v>
      </c>
      <c r="C120" s="9">
        <f t="shared" si="22"/>
        <v>3</v>
      </c>
      <c r="D120" s="9">
        <f t="shared" si="23"/>
        <v>1</v>
      </c>
      <c r="E120" s="9">
        <v>1.0</v>
      </c>
      <c r="F120" s="9" t="s">
        <v>45</v>
      </c>
      <c r="G120" s="9">
        <v>0.0</v>
      </c>
      <c r="H120" s="9">
        <v>0.0</v>
      </c>
      <c r="I120" s="9" t="s">
        <v>807</v>
      </c>
      <c r="J120" s="10">
        <v>0.0</v>
      </c>
      <c r="K120" s="9" t="s">
        <v>808</v>
      </c>
      <c r="L120" s="9">
        <f t="shared" si="20"/>
        <v>2</v>
      </c>
      <c r="M120" s="9" t="s">
        <v>809</v>
      </c>
      <c r="N120" s="9">
        <f t="shared" si="25"/>
        <v>3</v>
      </c>
      <c r="O120" s="9" t="s">
        <v>810</v>
      </c>
      <c r="P120" s="11">
        <f t="shared" si="5"/>
        <v>5</v>
      </c>
      <c r="Q120" s="10">
        <v>2.0</v>
      </c>
      <c r="R120" s="10">
        <v>2.0</v>
      </c>
      <c r="S120" s="10">
        <v>1.0</v>
      </c>
      <c r="V120" s="12">
        <f t="shared" si="6"/>
        <v>0</v>
      </c>
    </row>
    <row r="121">
      <c r="A121" s="9" t="s">
        <v>811</v>
      </c>
      <c r="B121" s="9" t="s">
        <v>812</v>
      </c>
      <c r="C121" s="9">
        <f t="shared" si="22"/>
        <v>3</v>
      </c>
      <c r="D121" s="9">
        <f t="shared" si="23"/>
        <v>1</v>
      </c>
      <c r="E121" s="9">
        <v>1.0</v>
      </c>
      <c r="F121" s="9" t="s">
        <v>813</v>
      </c>
      <c r="G121" s="9">
        <v>0.0</v>
      </c>
      <c r="H121" s="9">
        <v>0.0</v>
      </c>
      <c r="I121" s="9" t="s">
        <v>814</v>
      </c>
      <c r="J121" s="10">
        <v>0.0</v>
      </c>
      <c r="K121" s="9" t="s">
        <v>815</v>
      </c>
      <c r="L121" s="9">
        <f t="shared" si="20"/>
        <v>2</v>
      </c>
      <c r="M121" s="9" t="s">
        <v>816</v>
      </c>
      <c r="N121" s="9">
        <f t="shared" si="25"/>
        <v>2</v>
      </c>
      <c r="O121" s="9" t="s">
        <v>817</v>
      </c>
      <c r="P121" s="11">
        <f t="shared" si="5"/>
        <v>4</v>
      </c>
      <c r="Q121" s="10">
        <v>2.0</v>
      </c>
      <c r="S121" s="10">
        <v>1.0</v>
      </c>
      <c r="T121" s="10">
        <v>1.0</v>
      </c>
      <c r="V121" s="12">
        <f t="shared" si="6"/>
        <v>0</v>
      </c>
    </row>
    <row r="122">
      <c r="A122" s="9" t="s">
        <v>818</v>
      </c>
      <c r="B122" s="9" t="s">
        <v>819</v>
      </c>
      <c r="C122" s="9">
        <f t="shared" si="22"/>
        <v>1</v>
      </c>
      <c r="D122" s="9">
        <f t="shared" si="23"/>
        <v>0</v>
      </c>
      <c r="E122" s="9">
        <v>1.0</v>
      </c>
      <c r="F122" s="9" t="s">
        <v>820</v>
      </c>
      <c r="G122" s="9">
        <v>0.0</v>
      </c>
      <c r="H122" s="9">
        <v>0.0</v>
      </c>
      <c r="I122" s="9" t="s">
        <v>821</v>
      </c>
      <c r="J122" s="10">
        <v>0.0</v>
      </c>
      <c r="K122" s="9" t="s">
        <v>822</v>
      </c>
      <c r="L122" s="9">
        <f t="shared" si="20"/>
        <v>2</v>
      </c>
      <c r="M122" s="9" t="s">
        <v>823</v>
      </c>
      <c r="N122" s="9">
        <f t="shared" si="25"/>
        <v>3</v>
      </c>
      <c r="O122" s="9" t="s">
        <v>824</v>
      </c>
      <c r="P122" s="11">
        <f t="shared" si="5"/>
        <v>5</v>
      </c>
      <c r="Q122" s="10">
        <v>1.0</v>
      </c>
      <c r="R122" s="10">
        <v>3.0</v>
      </c>
      <c r="S122" s="10">
        <v>1.0</v>
      </c>
      <c r="V122" s="12">
        <f t="shared" si="6"/>
        <v>0</v>
      </c>
    </row>
    <row r="123">
      <c r="A123" s="9" t="s">
        <v>825</v>
      </c>
      <c r="B123" s="9" t="s">
        <v>826</v>
      </c>
      <c r="C123" s="9">
        <f t="shared" si="22"/>
        <v>1</v>
      </c>
      <c r="D123" s="9">
        <f t="shared" si="23"/>
        <v>0</v>
      </c>
      <c r="E123" s="9">
        <v>1.0</v>
      </c>
      <c r="F123" s="9" t="s">
        <v>827</v>
      </c>
      <c r="G123" s="9">
        <v>0.0</v>
      </c>
      <c r="H123" s="9">
        <v>0.0</v>
      </c>
      <c r="I123" s="9" t="s">
        <v>828</v>
      </c>
      <c r="J123" s="10">
        <v>0.0</v>
      </c>
      <c r="K123" s="9" t="s">
        <v>829</v>
      </c>
      <c r="L123" s="9">
        <f t="shared" si="20"/>
        <v>1</v>
      </c>
      <c r="M123" s="9" t="s">
        <v>830</v>
      </c>
      <c r="N123" s="9">
        <v>2.0</v>
      </c>
      <c r="O123" s="9" t="s">
        <v>831</v>
      </c>
      <c r="P123" s="11">
        <f t="shared" si="5"/>
        <v>3</v>
      </c>
      <c r="Q123" s="10">
        <v>2.0</v>
      </c>
      <c r="S123" s="10">
        <v>1.0</v>
      </c>
      <c r="V123" s="12">
        <f t="shared" si="6"/>
        <v>0</v>
      </c>
    </row>
    <row r="124">
      <c r="A124" s="9" t="s">
        <v>832</v>
      </c>
      <c r="B124" s="9" t="s">
        <v>220</v>
      </c>
      <c r="C124" s="9">
        <f t="shared" si="22"/>
        <v>1</v>
      </c>
      <c r="D124" s="9">
        <f t="shared" si="23"/>
        <v>0</v>
      </c>
      <c r="E124" s="9">
        <v>0.0</v>
      </c>
      <c r="F124" s="9" t="s">
        <v>833</v>
      </c>
      <c r="G124" s="9">
        <v>0.0</v>
      </c>
      <c r="H124" s="9">
        <v>0.0</v>
      </c>
      <c r="I124" s="9" t="s">
        <v>834</v>
      </c>
      <c r="J124" s="10">
        <v>0.0</v>
      </c>
      <c r="K124" s="9" t="s">
        <v>835</v>
      </c>
      <c r="L124" s="9">
        <f t="shared" si="20"/>
        <v>2</v>
      </c>
      <c r="M124" s="9" t="s">
        <v>836</v>
      </c>
      <c r="N124" s="9">
        <f>IF(M124&lt;&gt;"", LEN(M124) - LEN(SUBSTITUTE(M124, ":", ""))
)</f>
        <v>2</v>
      </c>
      <c r="O124" s="9" t="s">
        <v>837</v>
      </c>
      <c r="P124" s="11">
        <f t="shared" si="5"/>
        <v>4</v>
      </c>
      <c r="Q124" s="10">
        <v>3.0</v>
      </c>
      <c r="S124" s="10">
        <v>1.0</v>
      </c>
      <c r="V124" s="12">
        <f t="shared" si="6"/>
        <v>0</v>
      </c>
    </row>
    <row r="125">
      <c r="A125" s="9" t="s">
        <v>838</v>
      </c>
      <c r="B125" s="9" t="s">
        <v>839</v>
      </c>
      <c r="C125" s="9">
        <f t="shared" si="22"/>
        <v>7</v>
      </c>
      <c r="D125" s="9">
        <f t="shared" si="23"/>
        <v>1</v>
      </c>
      <c r="E125" s="9">
        <v>1.0</v>
      </c>
      <c r="F125" s="9" t="s">
        <v>840</v>
      </c>
      <c r="G125" s="9">
        <v>1.0</v>
      </c>
      <c r="H125" s="9">
        <v>1.0</v>
      </c>
      <c r="I125" s="9" t="s">
        <v>841</v>
      </c>
      <c r="J125" s="10">
        <v>0.0</v>
      </c>
      <c r="K125" s="9" t="s">
        <v>842</v>
      </c>
      <c r="L125" s="9">
        <f t="shared" si="20"/>
        <v>2</v>
      </c>
      <c r="M125" s="13"/>
      <c r="N125" s="9">
        <v>0.0</v>
      </c>
      <c r="O125" s="9" t="s">
        <v>843</v>
      </c>
      <c r="P125" s="11">
        <f t="shared" si="5"/>
        <v>2</v>
      </c>
      <c r="Q125" s="10">
        <v>2.0</v>
      </c>
      <c r="V125" s="12">
        <f t="shared" si="6"/>
        <v>0</v>
      </c>
    </row>
    <row r="126">
      <c r="A126" s="9" t="s">
        <v>844</v>
      </c>
      <c r="B126" s="9" t="s">
        <v>845</v>
      </c>
      <c r="C126" s="9">
        <f t="shared" si="22"/>
        <v>2</v>
      </c>
      <c r="D126" s="9">
        <f t="shared" si="23"/>
        <v>1</v>
      </c>
      <c r="E126" s="9">
        <v>1.0</v>
      </c>
      <c r="F126" s="9" t="s">
        <v>846</v>
      </c>
      <c r="G126" s="9">
        <v>0.0</v>
      </c>
      <c r="H126" s="9">
        <v>0.0</v>
      </c>
      <c r="I126" s="9" t="s">
        <v>847</v>
      </c>
      <c r="J126" s="10">
        <v>0.0</v>
      </c>
      <c r="K126" s="9" t="s">
        <v>848</v>
      </c>
      <c r="L126" s="9">
        <f t="shared" si="20"/>
        <v>1</v>
      </c>
      <c r="M126" s="9" t="s">
        <v>849</v>
      </c>
      <c r="N126" s="9">
        <f t="shared" ref="N126:N127" si="26">IF(M126&lt;&gt;"", LEN(M126) - LEN(SUBSTITUTE(M126, ":", ""))
)</f>
        <v>1</v>
      </c>
      <c r="O126" s="9" t="s">
        <v>850</v>
      </c>
      <c r="P126" s="11">
        <f t="shared" si="5"/>
        <v>2</v>
      </c>
      <c r="Q126" s="10">
        <v>2.0</v>
      </c>
      <c r="V126" s="12">
        <f t="shared" si="6"/>
        <v>0</v>
      </c>
    </row>
    <row r="127">
      <c r="A127" s="9" t="s">
        <v>851</v>
      </c>
      <c r="B127" s="9" t="s">
        <v>852</v>
      </c>
      <c r="C127" s="9">
        <f t="shared" si="22"/>
        <v>1</v>
      </c>
      <c r="D127" s="9">
        <f t="shared" si="23"/>
        <v>0</v>
      </c>
      <c r="E127" s="9">
        <v>0.0</v>
      </c>
      <c r="F127" s="9" t="s">
        <v>357</v>
      </c>
      <c r="G127" s="9">
        <v>0.0</v>
      </c>
      <c r="H127" s="9">
        <v>0.0</v>
      </c>
      <c r="I127" s="9" t="s">
        <v>853</v>
      </c>
      <c r="J127" s="10">
        <v>0.0</v>
      </c>
      <c r="K127" s="9" t="s">
        <v>854</v>
      </c>
      <c r="L127" s="9">
        <f t="shared" si="20"/>
        <v>2</v>
      </c>
      <c r="M127" s="9" t="s">
        <v>855</v>
      </c>
      <c r="N127" s="9">
        <f t="shared" si="26"/>
        <v>3</v>
      </c>
      <c r="O127" s="9" t="s">
        <v>856</v>
      </c>
      <c r="P127" s="11">
        <f t="shared" si="5"/>
        <v>5</v>
      </c>
      <c r="Q127" s="10">
        <v>2.0</v>
      </c>
      <c r="R127" s="10">
        <v>1.0</v>
      </c>
      <c r="S127" s="10">
        <v>1.0</v>
      </c>
      <c r="T127" s="10">
        <v>1.0</v>
      </c>
      <c r="V127" s="12">
        <f t="shared" si="6"/>
        <v>0</v>
      </c>
    </row>
    <row r="128">
      <c r="A128" s="9" t="s">
        <v>857</v>
      </c>
      <c r="B128" s="9" t="s">
        <v>858</v>
      </c>
      <c r="C128" s="9">
        <f t="shared" si="22"/>
        <v>2</v>
      </c>
      <c r="D128" s="9">
        <f t="shared" si="23"/>
        <v>1</v>
      </c>
      <c r="E128" s="9">
        <v>1.0</v>
      </c>
      <c r="F128" s="9" t="s">
        <v>859</v>
      </c>
      <c r="G128" s="9">
        <v>1.0</v>
      </c>
      <c r="H128" s="9">
        <v>1.0</v>
      </c>
      <c r="I128" s="9" t="s">
        <v>860</v>
      </c>
      <c r="J128" s="10">
        <v>0.0</v>
      </c>
      <c r="K128" s="9" t="s">
        <v>861</v>
      </c>
      <c r="L128" s="9">
        <f t="shared" si="20"/>
        <v>2</v>
      </c>
      <c r="M128" s="9" t="s">
        <v>862</v>
      </c>
      <c r="N128" s="9">
        <v>3.0</v>
      </c>
      <c r="O128" s="9" t="s">
        <v>863</v>
      </c>
      <c r="P128" s="11">
        <f t="shared" si="5"/>
        <v>5</v>
      </c>
      <c r="Q128" s="10">
        <v>3.0</v>
      </c>
      <c r="R128" s="10">
        <v>1.0</v>
      </c>
      <c r="S128" s="10">
        <v>1.0</v>
      </c>
      <c r="V128" s="12">
        <f t="shared" si="6"/>
        <v>0</v>
      </c>
    </row>
    <row r="129">
      <c r="A129" s="9" t="s">
        <v>864</v>
      </c>
      <c r="B129" s="9" t="s">
        <v>865</v>
      </c>
      <c r="C129" s="9">
        <f t="shared" si="22"/>
        <v>3</v>
      </c>
      <c r="D129" s="9">
        <f t="shared" si="23"/>
        <v>1</v>
      </c>
      <c r="E129" s="9">
        <v>1.0</v>
      </c>
      <c r="F129" s="9" t="s">
        <v>866</v>
      </c>
      <c r="G129" s="9">
        <v>0.0</v>
      </c>
      <c r="H129" s="9">
        <v>0.0</v>
      </c>
      <c r="I129" s="9" t="s">
        <v>867</v>
      </c>
      <c r="J129" s="10">
        <v>0.0</v>
      </c>
      <c r="K129" s="9" t="s">
        <v>868</v>
      </c>
      <c r="L129" s="9">
        <f t="shared" si="20"/>
        <v>2</v>
      </c>
      <c r="M129" s="9" t="s">
        <v>869</v>
      </c>
      <c r="N129" s="9">
        <f>IF(M129&lt;&gt;"", LEN(M129) - LEN(SUBSTITUTE(M129, ":", ""))
)</f>
        <v>3</v>
      </c>
      <c r="O129" s="9" t="s">
        <v>870</v>
      </c>
      <c r="P129" s="11">
        <f t="shared" si="5"/>
        <v>5</v>
      </c>
      <c r="R129" s="10">
        <v>1.0</v>
      </c>
      <c r="S129" s="10">
        <v>4.0</v>
      </c>
      <c r="V129" s="12">
        <f t="shared" si="6"/>
        <v>0</v>
      </c>
    </row>
    <row r="130">
      <c r="A130" s="9" t="s">
        <v>871</v>
      </c>
      <c r="B130" s="9" t="s">
        <v>872</v>
      </c>
      <c r="C130" s="9">
        <f t="shared" si="22"/>
        <v>2</v>
      </c>
      <c r="D130" s="9">
        <f t="shared" si="23"/>
        <v>1</v>
      </c>
      <c r="E130" s="9">
        <v>1.0</v>
      </c>
      <c r="F130" s="9" t="s">
        <v>873</v>
      </c>
      <c r="G130" s="9">
        <v>0.0</v>
      </c>
      <c r="H130" s="9">
        <v>0.0</v>
      </c>
      <c r="I130" s="9" t="s">
        <v>874</v>
      </c>
      <c r="J130" s="10">
        <v>0.0</v>
      </c>
      <c r="K130" s="13"/>
      <c r="L130" s="9">
        <v>0.0</v>
      </c>
      <c r="M130" s="9" t="s">
        <v>875</v>
      </c>
      <c r="N130" s="9">
        <v>3.0</v>
      </c>
      <c r="O130" s="9" t="s">
        <v>876</v>
      </c>
      <c r="P130" s="11">
        <f t="shared" si="5"/>
        <v>3</v>
      </c>
      <c r="Q130" s="10">
        <v>1.0</v>
      </c>
      <c r="S130" s="10">
        <v>1.0</v>
      </c>
      <c r="T130" s="10">
        <v>1.0</v>
      </c>
      <c r="V130" s="12">
        <f t="shared" si="6"/>
        <v>0</v>
      </c>
    </row>
    <row r="131">
      <c r="A131" s="9" t="s">
        <v>877</v>
      </c>
      <c r="B131" s="9" t="s">
        <v>878</v>
      </c>
      <c r="C131" s="9">
        <f t="shared" si="22"/>
        <v>2</v>
      </c>
      <c r="D131" s="9">
        <f t="shared" si="23"/>
        <v>1</v>
      </c>
      <c r="E131" s="9">
        <v>1.0</v>
      </c>
      <c r="F131" s="9" t="s">
        <v>879</v>
      </c>
      <c r="G131" s="9">
        <v>0.0</v>
      </c>
      <c r="H131" s="9">
        <v>0.0</v>
      </c>
      <c r="I131" s="9" t="s">
        <v>880</v>
      </c>
      <c r="J131" s="10">
        <v>0.0</v>
      </c>
      <c r="K131" s="9" t="s">
        <v>881</v>
      </c>
      <c r="L131" s="9">
        <f t="shared" ref="L131:L145" si="27">IF(K131&lt;&gt;"", LEN(K131) - LEN(SUBSTITUTE(K131, ":", ""))
)</f>
        <v>2</v>
      </c>
      <c r="M131" s="9" t="s">
        <v>882</v>
      </c>
      <c r="N131" s="9">
        <f t="shared" ref="N131:N136" si="28">IF(M131&lt;&gt;"", LEN(M131) - LEN(SUBSTITUTE(M131, ":", ""))
)</f>
        <v>3</v>
      </c>
      <c r="O131" s="9" t="s">
        <v>883</v>
      </c>
      <c r="P131" s="11">
        <f t="shared" si="5"/>
        <v>5</v>
      </c>
      <c r="R131" s="10">
        <v>1.0</v>
      </c>
      <c r="T131" s="10">
        <v>3.0</v>
      </c>
      <c r="U131" s="10">
        <v>1.0</v>
      </c>
      <c r="V131" s="12">
        <f t="shared" si="6"/>
        <v>0</v>
      </c>
    </row>
    <row r="132">
      <c r="A132" s="9" t="s">
        <v>884</v>
      </c>
      <c r="B132" s="9" t="s">
        <v>885</v>
      </c>
      <c r="C132" s="9">
        <f t="shared" si="22"/>
        <v>2</v>
      </c>
      <c r="D132" s="9">
        <f t="shared" si="23"/>
        <v>1</v>
      </c>
      <c r="E132" s="9">
        <v>1.0</v>
      </c>
      <c r="F132" s="9" t="s">
        <v>715</v>
      </c>
      <c r="G132" s="9">
        <v>0.0</v>
      </c>
      <c r="H132" s="9">
        <v>0.0</v>
      </c>
      <c r="I132" s="9" t="s">
        <v>886</v>
      </c>
      <c r="J132" s="10">
        <v>0.0</v>
      </c>
      <c r="K132" s="9" t="s">
        <v>887</v>
      </c>
      <c r="L132" s="9">
        <f t="shared" si="27"/>
        <v>2</v>
      </c>
      <c r="M132" s="9" t="s">
        <v>888</v>
      </c>
      <c r="N132" s="9">
        <f t="shared" si="28"/>
        <v>3</v>
      </c>
      <c r="O132" s="9" t="s">
        <v>889</v>
      </c>
      <c r="P132" s="11">
        <f t="shared" si="5"/>
        <v>5</v>
      </c>
      <c r="Q132" s="10">
        <v>1.0</v>
      </c>
      <c r="R132" s="10">
        <v>3.0</v>
      </c>
      <c r="U132" s="10">
        <v>1.0</v>
      </c>
      <c r="V132" s="12">
        <f t="shared" si="6"/>
        <v>0</v>
      </c>
    </row>
    <row r="133">
      <c r="A133" s="9" t="s">
        <v>890</v>
      </c>
      <c r="B133" s="9" t="s">
        <v>891</v>
      </c>
      <c r="C133" s="9">
        <f t="shared" si="22"/>
        <v>2</v>
      </c>
      <c r="D133" s="9">
        <f t="shared" si="23"/>
        <v>1</v>
      </c>
      <c r="E133" s="9">
        <v>0.0</v>
      </c>
      <c r="F133" s="9" t="s">
        <v>892</v>
      </c>
      <c r="G133" s="9">
        <v>1.0</v>
      </c>
      <c r="H133" s="9">
        <v>1.0</v>
      </c>
      <c r="I133" s="9" t="s">
        <v>893</v>
      </c>
      <c r="J133" s="10">
        <v>0.0</v>
      </c>
      <c r="K133" s="9" t="s">
        <v>894</v>
      </c>
      <c r="L133" s="9">
        <f t="shared" si="27"/>
        <v>2</v>
      </c>
      <c r="M133" s="9" t="s">
        <v>895</v>
      </c>
      <c r="N133" s="9">
        <f t="shared" si="28"/>
        <v>3</v>
      </c>
      <c r="O133" s="9" t="s">
        <v>896</v>
      </c>
      <c r="P133" s="11">
        <f t="shared" si="5"/>
        <v>5</v>
      </c>
      <c r="Q133" s="10">
        <v>2.0</v>
      </c>
      <c r="S133" s="10">
        <v>1.0</v>
      </c>
      <c r="T133" s="10">
        <v>1.0</v>
      </c>
      <c r="U133" s="10">
        <v>1.0</v>
      </c>
      <c r="V133" s="12">
        <f t="shared" si="6"/>
        <v>0</v>
      </c>
    </row>
    <row r="134">
      <c r="A134" s="9" t="s">
        <v>897</v>
      </c>
      <c r="B134" s="9" t="s">
        <v>898</v>
      </c>
      <c r="C134" s="9">
        <f t="shared" si="22"/>
        <v>1</v>
      </c>
      <c r="D134" s="9">
        <f t="shared" si="23"/>
        <v>0</v>
      </c>
      <c r="E134" s="9">
        <v>0.0</v>
      </c>
      <c r="F134" s="9" t="s">
        <v>343</v>
      </c>
      <c r="G134" s="9">
        <v>0.0</v>
      </c>
      <c r="H134" s="9">
        <v>0.0</v>
      </c>
      <c r="I134" s="9" t="s">
        <v>899</v>
      </c>
      <c r="J134" s="10">
        <v>0.0</v>
      </c>
      <c r="K134" s="9" t="s">
        <v>900</v>
      </c>
      <c r="L134" s="9">
        <f t="shared" si="27"/>
        <v>2</v>
      </c>
      <c r="M134" s="9" t="s">
        <v>901</v>
      </c>
      <c r="N134" s="9">
        <f t="shared" si="28"/>
        <v>3</v>
      </c>
      <c r="O134" s="9" t="s">
        <v>902</v>
      </c>
      <c r="P134" s="11">
        <f t="shared" si="5"/>
        <v>5</v>
      </c>
      <c r="Q134" s="10">
        <v>1.0</v>
      </c>
      <c r="S134" s="10">
        <v>2.0</v>
      </c>
      <c r="T134" s="10">
        <v>1.0</v>
      </c>
      <c r="U134" s="10">
        <v>1.0</v>
      </c>
      <c r="V134" s="12">
        <f t="shared" si="6"/>
        <v>0</v>
      </c>
    </row>
    <row r="135">
      <c r="A135" s="9" t="s">
        <v>903</v>
      </c>
      <c r="B135" s="9" t="s">
        <v>904</v>
      </c>
      <c r="C135" s="9">
        <f t="shared" si="22"/>
        <v>3</v>
      </c>
      <c r="D135" s="9">
        <f t="shared" si="23"/>
        <v>1</v>
      </c>
      <c r="E135" s="9">
        <v>1.0</v>
      </c>
      <c r="F135" s="9" t="s">
        <v>905</v>
      </c>
      <c r="G135" s="9">
        <v>1.0</v>
      </c>
      <c r="H135" s="9">
        <v>1.0</v>
      </c>
      <c r="I135" s="9" t="s">
        <v>906</v>
      </c>
      <c r="J135" s="10">
        <v>0.0</v>
      </c>
      <c r="K135" s="9" t="s">
        <v>907</v>
      </c>
      <c r="L135" s="9">
        <f t="shared" si="27"/>
        <v>2</v>
      </c>
      <c r="M135" s="9" t="s">
        <v>908</v>
      </c>
      <c r="N135" s="9">
        <f t="shared" si="28"/>
        <v>3</v>
      </c>
      <c r="O135" s="9" t="s">
        <v>909</v>
      </c>
      <c r="P135" s="11">
        <f t="shared" si="5"/>
        <v>5</v>
      </c>
      <c r="Q135" s="10">
        <v>3.0</v>
      </c>
      <c r="S135" s="10">
        <v>1.0</v>
      </c>
      <c r="T135" s="10">
        <v>1.0</v>
      </c>
      <c r="V135" s="12">
        <f t="shared" si="6"/>
        <v>0</v>
      </c>
    </row>
    <row r="136">
      <c r="A136" s="9" t="s">
        <v>910</v>
      </c>
      <c r="B136" s="9" t="s">
        <v>911</v>
      </c>
      <c r="C136" s="9">
        <f t="shared" si="22"/>
        <v>4</v>
      </c>
      <c r="D136" s="9">
        <f t="shared" si="23"/>
        <v>1</v>
      </c>
      <c r="E136" s="9">
        <v>1.0</v>
      </c>
      <c r="F136" s="9" t="s">
        <v>912</v>
      </c>
      <c r="G136" s="9">
        <v>0.0</v>
      </c>
      <c r="H136" s="9">
        <v>0.0</v>
      </c>
      <c r="I136" s="9" t="s">
        <v>913</v>
      </c>
      <c r="J136" s="10">
        <v>0.0</v>
      </c>
      <c r="K136" s="9" t="s">
        <v>914</v>
      </c>
      <c r="L136" s="9">
        <f t="shared" si="27"/>
        <v>2</v>
      </c>
      <c r="M136" s="9" t="s">
        <v>915</v>
      </c>
      <c r="N136" s="9">
        <f t="shared" si="28"/>
        <v>3</v>
      </c>
      <c r="O136" s="9" t="s">
        <v>916</v>
      </c>
      <c r="P136" s="11">
        <f t="shared" si="5"/>
        <v>5</v>
      </c>
      <c r="R136" s="10">
        <v>2.0</v>
      </c>
      <c r="S136" s="10">
        <v>1.0</v>
      </c>
      <c r="T136" s="10">
        <v>1.0</v>
      </c>
      <c r="U136" s="10">
        <v>1.0</v>
      </c>
      <c r="V136" s="12">
        <f t="shared" si="6"/>
        <v>0</v>
      </c>
    </row>
    <row r="137">
      <c r="A137" s="9" t="s">
        <v>917</v>
      </c>
      <c r="B137" s="9" t="s">
        <v>918</v>
      </c>
      <c r="C137" s="9">
        <f t="shared" si="22"/>
        <v>1</v>
      </c>
      <c r="D137" s="9">
        <f t="shared" si="23"/>
        <v>0</v>
      </c>
      <c r="E137" s="9">
        <v>0.0</v>
      </c>
      <c r="F137" s="9" t="s">
        <v>919</v>
      </c>
      <c r="G137" s="9">
        <v>0.0</v>
      </c>
      <c r="H137" s="9">
        <v>0.0</v>
      </c>
      <c r="I137" s="9" t="s">
        <v>920</v>
      </c>
      <c r="J137" s="10">
        <v>0.0</v>
      </c>
      <c r="K137" s="9" t="s">
        <v>921</v>
      </c>
      <c r="L137" s="9">
        <f t="shared" si="27"/>
        <v>2</v>
      </c>
      <c r="M137" s="13"/>
      <c r="N137" s="9">
        <v>0.0</v>
      </c>
      <c r="O137" s="9" t="s">
        <v>922</v>
      </c>
      <c r="P137" s="11">
        <f t="shared" si="5"/>
        <v>2</v>
      </c>
      <c r="Q137" s="10">
        <v>2.0</v>
      </c>
      <c r="V137" s="12">
        <f t="shared" si="6"/>
        <v>0</v>
      </c>
    </row>
    <row r="138">
      <c r="A138" s="9" t="s">
        <v>923</v>
      </c>
      <c r="B138" s="9" t="s">
        <v>924</v>
      </c>
      <c r="C138" s="9">
        <f t="shared" si="22"/>
        <v>4</v>
      </c>
      <c r="D138" s="9">
        <f t="shared" si="23"/>
        <v>1</v>
      </c>
      <c r="E138" s="9">
        <v>1.0</v>
      </c>
      <c r="F138" s="9" t="s">
        <v>343</v>
      </c>
      <c r="G138" s="9">
        <v>0.0</v>
      </c>
      <c r="H138" s="9">
        <v>0.0</v>
      </c>
      <c r="I138" s="9" t="s">
        <v>925</v>
      </c>
      <c r="J138" s="10">
        <v>0.0</v>
      </c>
      <c r="K138" s="9" t="s">
        <v>926</v>
      </c>
      <c r="L138" s="9">
        <f t="shared" si="27"/>
        <v>2</v>
      </c>
      <c r="M138" s="9" t="s">
        <v>927</v>
      </c>
      <c r="N138" s="9">
        <f>IF(M138&lt;&gt;"", LEN(M138) - LEN(SUBSTITUTE(M138, ":", ""))
)</f>
        <v>3</v>
      </c>
      <c r="O138" s="9" t="s">
        <v>928</v>
      </c>
      <c r="P138" s="11">
        <f t="shared" si="5"/>
        <v>5</v>
      </c>
      <c r="Q138" s="10">
        <v>1.0</v>
      </c>
      <c r="S138" s="10">
        <v>1.0</v>
      </c>
      <c r="T138" s="10">
        <v>2.0</v>
      </c>
      <c r="U138" s="10">
        <v>1.0</v>
      </c>
      <c r="V138" s="12">
        <f t="shared" si="6"/>
        <v>0</v>
      </c>
    </row>
    <row r="139">
      <c r="A139" s="9" t="s">
        <v>929</v>
      </c>
      <c r="B139" s="9" t="s">
        <v>930</v>
      </c>
      <c r="C139" s="9">
        <f t="shared" si="22"/>
        <v>3</v>
      </c>
      <c r="D139" s="9">
        <f t="shared" si="23"/>
        <v>1</v>
      </c>
      <c r="E139" s="9">
        <v>1.0</v>
      </c>
      <c r="F139" s="9" t="s">
        <v>931</v>
      </c>
      <c r="G139" s="9">
        <v>1.0</v>
      </c>
      <c r="H139" s="9">
        <v>0.0</v>
      </c>
      <c r="I139" s="9" t="s">
        <v>932</v>
      </c>
      <c r="J139" s="10">
        <v>0.0</v>
      </c>
      <c r="K139" s="9" t="s">
        <v>933</v>
      </c>
      <c r="L139" s="9">
        <f t="shared" si="27"/>
        <v>2</v>
      </c>
      <c r="M139" s="9" t="s">
        <v>934</v>
      </c>
      <c r="N139" s="9">
        <v>3.0</v>
      </c>
      <c r="O139" s="9" t="s">
        <v>935</v>
      </c>
      <c r="P139" s="11">
        <f t="shared" si="5"/>
        <v>5</v>
      </c>
      <c r="Q139" s="10">
        <v>3.0</v>
      </c>
      <c r="T139" s="10">
        <v>1.0</v>
      </c>
      <c r="U139" s="10">
        <v>1.0</v>
      </c>
      <c r="V139" s="12">
        <f t="shared" si="6"/>
        <v>0</v>
      </c>
    </row>
    <row r="140">
      <c r="A140" s="9" t="s">
        <v>936</v>
      </c>
      <c r="B140" s="9" t="s">
        <v>937</v>
      </c>
      <c r="C140" s="9">
        <f t="shared" si="22"/>
        <v>2</v>
      </c>
      <c r="D140" s="9">
        <f t="shared" si="23"/>
        <v>1</v>
      </c>
      <c r="E140" s="9">
        <v>1.0</v>
      </c>
      <c r="F140" s="9" t="s">
        <v>938</v>
      </c>
      <c r="G140" s="9">
        <v>0.0</v>
      </c>
      <c r="H140" s="9">
        <v>1.0</v>
      </c>
      <c r="I140" s="9" t="s">
        <v>939</v>
      </c>
      <c r="J140" s="10">
        <v>0.0</v>
      </c>
      <c r="K140" s="9" t="s">
        <v>940</v>
      </c>
      <c r="L140" s="9">
        <f t="shared" si="27"/>
        <v>2</v>
      </c>
      <c r="M140" s="9" t="s">
        <v>941</v>
      </c>
      <c r="N140" s="9">
        <f t="shared" ref="N140:N153" si="29">IF(M140&lt;&gt;"", LEN(M140) - LEN(SUBSTITUTE(M140, ":", ""))
)</f>
        <v>3</v>
      </c>
      <c r="O140" s="9" t="s">
        <v>942</v>
      </c>
      <c r="P140" s="11">
        <f t="shared" si="5"/>
        <v>5</v>
      </c>
      <c r="Q140" s="10">
        <v>2.0</v>
      </c>
      <c r="S140" s="10">
        <v>2.0</v>
      </c>
      <c r="U140" s="10">
        <v>1.0</v>
      </c>
      <c r="V140" s="12">
        <f t="shared" si="6"/>
        <v>0</v>
      </c>
    </row>
    <row r="141">
      <c r="A141" s="9" t="s">
        <v>943</v>
      </c>
      <c r="B141" s="9" t="s">
        <v>944</v>
      </c>
      <c r="C141" s="9">
        <f t="shared" si="22"/>
        <v>2</v>
      </c>
      <c r="D141" s="9">
        <f t="shared" si="23"/>
        <v>1</v>
      </c>
      <c r="E141" s="9">
        <v>1.0</v>
      </c>
      <c r="F141" s="9" t="s">
        <v>945</v>
      </c>
      <c r="G141" s="9">
        <v>1.0</v>
      </c>
      <c r="H141" s="9">
        <v>0.0</v>
      </c>
      <c r="I141" s="9" t="s">
        <v>946</v>
      </c>
      <c r="J141" s="10">
        <v>0.0</v>
      </c>
      <c r="K141" s="9" t="s">
        <v>947</v>
      </c>
      <c r="L141" s="9">
        <f t="shared" si="27"/>
        <v>2</v>
      </c>
      <c r="M141" s="9" t="s">
        <v>948</v>
      </c>
      <c r="N141" s="9">
        <f t="shared" si="29"/>
        <v>3</v>
      </c>
      <c r="O141" s="9" t="s">
        <v>949</v>
      </c>
      <c r="P141" s="11">
        <f t="shared" si="5"/>
        <v>5</v>
      </c>
      <c r="Q141" s="10">
        <v>3.0</v>
      </c>
      <c r="R141" s="10">
        <v>1.0</v>
      </c>
      <c r="S141" s="10">
        <v>1.0</v>
      </c>
      <c r="V141" s="12">
        <f t="shared" si="6"/>
        <v>0</v>
      </c>
    </row>
    <row r="142">
      <c r="A142" s="9" t="s">
        <v>950</v>
      </c>
      <c r="B142" s="9" t="s">
        <v>951</v>
      </c>
      <c r="C142" s="9">
        <f t="shared" si="22"/>
        <v>3</v>
      </c>
      <c r="D142" s="9">
        <f t="shared" si="23"/>
        <v>1</v>
      </c>
      <c r="E142" s="9">
        <v>1.0</v>
      </c>
      <c r="F142" s="9" t="s">
        <v>952</v>
      </c>
      <c r="G142" s="9">
        <v>0.0</v>
      </c>
      <c r="H142" s="9">
        <v>0.0</v>
      </c>
      <c r="I142" s="9" t="s">
        <v>953</v>
      </c>
      <c r="J142" s="10">
        <v>0.0</v>
      </c>
      <c r="K142" s="9" t="s">
        <v>954</v>
      </c>
      <c r="L142" s="9">
        <f t="shared" si="27"/>
        <v>2</v>
      </c>
      <c r="M142" s="9" t="s">
        <v>955</v>
      </c>
      <c r="N142" s="9">
        <f t="shared" si="29"/>
        <v>3</v>
      </c>
      <c r="O142" s="9" t="s">
        <v>956</v>
      </c>
      <c r="P142" s="11">
        <f t="shared" si="5"/>
        <v>5</v>
      </c>
      <c r="Q142" s="10">
        <v>3.0</v>
      </c>
      <c r="S142" s="10">
        <v>2.0</v>
      </c>
      <c r="V142" s="12">
        <f t="shared" si="6"/>
        <v>0</v>
      </c>
    </row>
    <row r="143">
      <c r="A143" s="9" t="s">
        <v>957</v>
      </c>
      <c r="B143" s="9" t="s">
        <v>958</v>
      </c>
      <c r="C143" s="9">
        <f t="shared" si="22"/>
        <v>7</v>
      </c>
      <c r="D143" s="9">
        <f t="shared" si="23"/>
        <v>1</v>
      </c>
      <c r="E143" s="9">
        <v>1.0</v>
      </c>
      <c r="F143" s="9" t="s">
        <v>959</v>
      </c>
      <c r="G143" s="9">
        <v>1.0</v>
      </c>
      <c r="H143" s="9">
        <v>0.0</v>
      </c>
      <c r="I143" s="9" t="s">
        <v>960</v>
      </c>
      <c r="J143" s="10">
        <v>0.0</v>
      </c>
      <c r="K143" s="9" t="s">
        <v>961</v>
      </c>
      <c r="L143" s="9">
        <f t="shared" si="27"/>
        <v>2</v>
      </c>
      <c r="M143" s="9" t="s">
        <v>962</v>
      </c>
      <c r="N143" s="9">
        <f t="shared" si="29"/>
        <v>3</v>
      </c>
      <c r="O143" s="9" t="s">
        <v>963</v>
      </c>
      <c r="P143" s="11">
        <f t="shared" si="5"/>
        <v>5</v>
      </c>
      <c r="Q143" s="10">
        <v>3.0</v>
      </c>
      <c r="R143" s="10">
        <v>1.0</v>
      </c>
      <c r="S143" s="10">
        <v>1.0</v>
      </c>
      <c r="V143" s="12">
        <f t="shared" si="6"/>
        <v>0</v>
      </c>
    </row>
    <row r="144">
      <c r="A144" s="9" t="s">
        <v>964</v>
      </c>
      <c r="B144" s="9" t="s">
        <v>965</v>
      </c>
      <c r="C144" s="9">
        <f t="shared" si="22"/>
        <v>1</v>
      </c>
      <c r="D144" s="9">
        <f t="shared" si="23"/>
        <v>0</v>
      </c>
      <c r="E144" s="9">
        <v>0.0</v>
      </c>
      <c r="F144" s="9" t="s">
        <v>966</v>
      </c>
      <c r="G144" s="9">
        <v>0.0</v>
      </c>
      <c r="H144" s="9">
        <v>0.0</v>
      </c>
      <c r="I144" s="9" t="s">
        <v>967</v>
      </c>
      <c r="J144" s="10">
        <v>0.0</v>
      </c>
      <c r="K144" s="9" t="s">
        <v>968</v>
      </c>
      <c r="L144" s="9">
        <f t="shared" si="27"/>
        <v>2</v>
      </c>
      <c r="M144" s="9" t="s">
        <v>969</v>
      </c>
      <c r="N144" s="9">
        <f t="shared" si="29"/>
        <v>3</v>
      </c>
      <c r="O144" s="9" t="s">
        <v>970</v>
      </c>
      <c r="P144" s="11">
        <f t="shared" si="5"/>
        <v>5</v>
      </c>
      <c r="Q144" s="10">
        <v>2.0</v>
      </c>
      <c r="S144" s="10">
        <v>3.0</v>
      </c>
      <c r="V144" s="12">
        <f t="shared" si="6"/>
        <v>0</v>
      </c>
    </row>
    <row r="145">
      <c r="A145" s="9" t="s">
        <v>971</v>
      </c>
      <c r="B145" s="9" t="s">
        <v>972</v>
      </c>
      <c r="C145" s="9">
        <f t="shared" si="22"/>
        <v>1</v>
      </c>
      <c r="D145" s="9">
        <f t="shared" si="23"/>
        <v>0</v>
      </c>
      <c r="E145" s="9">
        <v>0.0</v>
      </c>
      <c r="F145" s="9" t="s">
        <v>973</v>
      </c>
      <c r="G145" s="9">
        <v>0.0</v>
      </c>
      <c r="H145" s="9">
        <v>0.0</v>
      </c>
      <c r="I145" s="9" t="s">
        <v>974</v>
      </c>
      <c r="J145" s="10">
        <v>0.0</v>
      </c>
      <c r="K145" s="9" t="s">
        <v>975</v>
      </c>
      <c r="L145" s="9">
        <f t="shared" si="27"/>
        <v>2</v>
      </c>
      <c r="M145" s="9" t="s">
        <v>976</v>
      </c>
      <c r="N145" s="9">
        <f t="shared" si="29"/>
        <v>3</v>
      </c>
      <c r="O145" s="9" t="s">
        <v>977</v>
      </c>
      <c r="P145" s="11">
        <f t="shared" si="5"/>
        <v>5</v>
      </c>
      <c r="Q145" s="10">
        <v>1.0</v>
      </c>
      <c r="S145" s="10">
        <v>3.0</v>
      </c>
      <c r="U145" s="10">
        <v>1.0</v>
      </c>
      <c r="V145" s="12">
        <f t="shared" si="6"/>
        <v>0</v>
      </c>
    </row>
    <row r="146">
      <c r="A146" s="9" t="s">
        <v>978</v>
      </c>
      <c r="B146" s="9" t="s">
        <v>979</v>
      </c>
      <c r="C146" s="9">
        <f t="shared" si="22"/>
        <v>3</v>
      </c>
      <c r="D146" s="9">
        <f t="shared" si="23"/>
        <v>1</v>
      </c>
      <c r="E146" s="9">
        <v>1.0</v>
      </c>
      <c r="F146" s="9" t="s">
        <v>980</v>
      </c>
      <c r="G146" s="9">
        <v>0.0</v>
      </c>
      <c r="H146" s="9">
        <v>0.0</v>
      </c>
      <c r="I146" s="9" t="s">
        <v>981</v>
      </c>
      <c r="J146" s="10">
        <v>0.0</v>
      </c>
      <c r="K146" s="13"/>
      <c r="L146" s="9">
        <v>0.0</v>
      </c>
      <c r="M146" s="9" t="s">
        <v>982</v>
      </c>
      <c r="N146" s="9">
        <f t="shared" si="29"/>
        <v>1</v>
      </c>
      <c r="O146" s="9" t="s">
        <v>983</v>
      </c>
      <c r="P146" s="11">
        <f t="shared" si="5"/>
        <v>1</v>
      </c>
      <c r="T146" s="10">
        <v>1.0</v>
      </c>
      <c r="V146" s="12">
        <f t="shared" si="6"/>
        <v>0</v>
      </c>
    </row>
    <row r="147">
      <c r="A147" s="9" t="s">
        <v>984</v>
      </c>
      <c r="B147" s="9" t="s">
        <v>985</v>
      </c>
      <c r="C147" s="9">
        <f t="shared" si="22"/>
        <v>4</v>
      </c>
      <c r="D147" s="9">
        <f t="shared" si="23"/>
        <v>1</v>
      </c>
      <c r="E147" s="9">
        <v>1.0</v>
      </c>
      <c r="F147" s="9" t="s">
        <v>986</v>
      </c>
      <c r="G147" s="9">
        <v>0.0</v>
      </c>
      <c r="H147" s="9">
        <v>0.0</v>
      </c>
      <c r="I147" s="9" t="s">
        <v>987</v>
      </c>
      <c r="J147" s="10">
        <v>0.0</v>
      </c>
      <c r="K147" s="9" t="s">
        <v>988</v>
      </c>
      <c r="L147" s="9">
        <f t="shared" ref="L147:L153" si="30">IF(K147&lt;&gt;"", LEN(K147) - LEN(SUBSTITUTE(K147, ":", ""))
)</f>
        <v>2</v>
      </c>
      <c r="M147" s="9" t="s">
        <v>989</v>
      </c>
      <c r="N147" s="9">
        <f t="shared" si="29"/>
        <v>3</v>
      </c>
      <c r="O147" s="9" t="s">
        <v>990</v>
      </c>
      <c r="P147" s="11">
        <f t="shared" si="5"/>
        <v>5</v>
      </c>
      <c r="Q147" s="10">
        <v>3.0</v>
      </c>
      <c r="S147" s="10">
        <v>2.0</v>
      </c>
      <c r="V147" s="12">
        <f t="shared" si="6"/>
        <v>0</v>
      </c>
    </row>
    <row r="148">
      <c r="A148" s="9" t="s">
        <v>991</v>
      </c>
      <c r="B148" s="9" t="s">
        <v>992</v>
      </c>
      <c r="C148" s="9">
        <f t="shared" si="22"/>
        <v>2</v>
      </c>
      <c r="D148" s="9">
        <f t="shared" si="23"/>
        <v>1</v>
      </c>
      <c r="E148" s="9">
        <v>1.0</v>
      </c>
      <c r="F148" s="9" t="s">
        <v>31</v>
      </c>
      <c r="G148" s="9">
        <v>0.0</v>
      </c>
      <c r="H148" s="9">
        <v>0.0</v>
      </c>
      <c r="I148" s="9" t="s">
        <v>993</v>
      </c>
      <c r="J148" s="10">
        <v>0.0</v>
      </c>
      <c r="K148" s="9" t="s">
        <v>994</v>
      </c>
      <c r="L148" s="9">
        <f t="shared" si="30"/>
        <v>2</v>
      </c>
      <c r="M148" s="9" t="s">
        <v>995</v>
      </c>
      <c r="N148" s="9">
        <f t="shared" si="29"/>
        <v>3</v>
      </c>
      <c r="O148" s="9" t="s">
        <v>996</v>
      </c>
      <c r="P148" s="11">
        <f t="shared" si="5"/>
        <v>5</v>
      </c>
      <c r="Q148" s="10">
        <v>1.0</v>
      </c>
      <c r="R148" s="10">
        <v>3.0</v>
      </c>
      <c r="S148" s="10">
        <v>1.0</v>
      </c>
      <c r="V148" s="12">
        <f t="shared" si="6"/>
        <v>0</v>
      </c>
    </row>
    <row r="149">
      <c r="A149" s="9" t="s">
        <v>997</v>
      </c>
      <c r="B149" s="9" t="s">
        <v>998</v>
      </c>
      <c r="C149" s="9">
        <f t="shared" si="22"/>
        <v>2</v>
      </c>
      <c r="D149" s="9">
        <f t="shared" si="23"/>
        <v>1</v>
      </c>
      <c r="E149" s="9">
        <v>1.0</v>
      </c>
      <c r="F149" s="9" t="s">
        <v>999</v>
      </c>
      <c r="G149" s="9">
        <v>1.0</v>
      </c>
      <c r="H149" s="9">
        <v>0.0</v>
      </c>
      <c r="I149" s="9" t="s">
        <v>1000</v>
      </c>
      <c r="J149" s="10">
        <v>0.0</v>
      </c>
      <c r="K149" s="9" t="s">
        <v>1001</v>
      </c>
      <c r="L149" s="9">
        <f t="shared" si="30"/>
        <v>2</v>
      </c>
      <c r="M149" s="9" t="s">
        <v>1002</v>
      </c>
      <c r="N149" s="9">
        <f t="shared" si="29"/>
        <v>3</v>
      </c>
      <c r="O149" s="9" t="s">
        <v>1003</v>
      </c>
      <c r="P149" s="11">
        <f t="shared" si="5"/>
        <v>5</v>
      </c>
      <c r="Q149" s="10">
        <v>3.0</v>
      </c>
      <c r="S149" s="10">
        <v>1.0</v>
      </c>
      <c r="T149" s="10">
        <v>1.0</v>
      </c>
      <c r="V149" s="12">
        <f t="shared" si="6"/>
        <v>0</v>
      </c>
    </row>
    <row r="150">
      <c r="A150" s="9" t="s">
        <v>1004</v>
      </c>
      <c r="B150" s="9" t="s">
        <v>1005</v>
      </c>
      <c r="C150" s="9">
        <f t="shared" si="22"/>
        <v>4</v>
      </c>
      <c r="D150" s="9">
        <f t="shared" si="23"/>
        <v>1</v>
      </c>
      <c r="E150" s="9">
        <v>1.0</v>
      </c>
      <c r="F150" s="9" t="s">
        <v>1006</v>
      </c>
      <c r="G150" s="9">
        <v>1.0</v>
      </c>
      <c r="H150" s="9">
        <v>0.0</v>
      </c>
      <c r="I150" s="9" t="s">
        <v>1007</v>
      </c>
      <c r="J150" s="10">
        <v>0.0</v>
      </c>
      <c r="K150" s="9" t="s">
        <v>1008</v>
      </c>
      <c r="L150" s="9">
        <f t="shared" si="30"/>
        <v>2</v>
      </c>
      <c r="M150" s="9" t="s">
        <v>1009</v>
      </c>
      <c r="N150" s="9">
        <f t="shared" si="29"/>
        <v>3</v>
      </c>
      <c r="O150" s="9" t="s">
        <v>1010</v>
      </c>
      <c r="P150" s="11">
        <f t="shared" si="5"/>
        <v>5</v>
      </c>
      <c r="Q150" s="10">
        <v>2.0</v>
      </c>
      <c r="R150" s="10">
        <v>1.0</v>
      </c>
      <c r="T150" s="10">
        <v>1.0</v>
      </c>
      <c r="U150" s="10">
        <v>1.0</v>
      </c>
      <c r="V150" s="12">
        <f t="shared" si="6"/>
        <v>0</v>
      </c>
    </row>
    <row r="151">
      <c r="A151" s="9" t="s">
        <v>1011</v>
      </c>
      <c r="B151" s="9" t="s">
        <v>1012</v>
      </c>
      <c r="C151" s="9">
        <f t="shared" si="22"/>
        <v>3</v>
      </c>
      <c r="D151" s="9">
        <f t="shared" si="23"/>
        <v>1</v>
      </c>
      <c r="E151" s="9">
        <v>1.0</v>
      </c>
      <c r="F151" s="9" t="s">
        <v>1013</v>
      </c>
      <c r="G151" s="9">
        <v>0.0</v>
      </c>
      <c r="H151" s="9">
        <v>0.0</v>
      </c>
      <c r="I151" s="9" t="s">
        <v>1014</v>
      </c>
      <c r="J151" s="10">
        <v>0.0</v>
      </c>
      <c r="K151" s="9" t="s">
        <v>1015</v>
      </c>
      <c r="L151" s="9">
        <f t="shared" si="30"/>
        <v>2</v>
      </c>
      <c r="M151" s="9" t="s">
        <v>1016</v>
      </c>
      <c r="N151" s="9">
        <f t="shared" si="29"/>
        <v>3</v>
      </c>
      <c r="O151" s="9" t="s">
        <v>1017</v>
      </c>
      <c r="P151" s="11">
        <f t="shared" si="5"/>
        <v>5</v>
      </c>
      <c r="Q151" s="10">
        <v>1.0</v>
      </c>
      <c r="R151" s="10">
        <v>1.0</v>
      </c>
      <c r="S151" s="10">
        <v>2.0</v>
      </c>
      <c r="T151" s="10">
        <v>1.0</v>
      </c>
      <c r="V151" s="12">
        <f t="shared" si="6"/>
        <v>0</v>
      </c>
    </row>
    <row r="152">
      <c r="A152" s="9" t="s">
        <v>1018</v>
      </c>
      <c r="B152" s="9" t="s">
        <v>1019</v>
      </c>
      <c r="C152" s="9">
        <f t="shared" si="22"/>
        <v>1</v>
      </c>
      <c r="D152" s="9">
        <f t="shared" si="23"/>
        <v>0</v>
      </c>
      <c r="E152" s="9">
        <v>1.0</v>
      </c>
      <c r="F152" s="9" t="s">
        <v>1020</v>
      </c>
      <c r="G152" s="9">
        <v>0.0</v>
      </c>
      <c r="H152" s="9">
        <v>0.0</v>
      </c>
      <c r="I152" s="9" t="s">
        <v>1021</v>
      </c>
      <c r="J152" s="10">
        <v>0.0</v>
      </c>
      <c r="K152" s="9" t="s">
        <v>1022</v>
      </c>
      <c r="L152" s="9">
        <f t="shared" si="30"/>
        <v>2</v>
      </c>
      <c r="M152" s="9" t="s">
        <v>1023</v>
      </c>
      <c r="N152" s="9">
        <f t="shared" si="29"/>
        <v>3</v>
      </c>
      <c r="O152" s="9" t="s">
        <v>1024</v>
      </c>
      <c r="P152" s="11">
        <f t="shared" si="5"/>
        <v>5</v>
      </c>
      <c r="Q152" s="10">
        <v>4.0</v>
      </c>
      <c r="S152" s="10">
        <v>1.0</v>
      </c>
      <c r="V152" s="12">
        <f t="shared" si="6"/>
        <v>0</v>
      </c>
    </row>
    <row r="153">
      <c r="A153" s="9" t="s">
        <v>1025</v>
      </c>
      <c r="B153" s="9" t="s">
        <v>1026</v>
      </c>
      <c r="C153" s="9">
        <f t="shared" si="22"/>
        <v>4</v>
      </c>
      <c r="D153" s="9">
        <f t="shared" si="23"/>
        <v>1</v>
      </c>
      <c r="E153" s="9">
        <v>1.0</v>
      </c>
      <c r="F153" s="9" t="s">
        <v>1027</v>
      </c>
      <c r="G153" s="9">
        <v>1.0</v>
      </c>
      <c r="H153" s="9">
        <v>0.0</v>
      </c>
      <c r="I153" s="9" t="s">
        <v>1028</v>
      </c>
      <c r="J153" s="10">
        <v>0.0</v>
      </c>
      <c r="K153" s="9" t="s">
        <v>1029</v>
      </c>
      <c r="L153" s="9">
        <f t="shared" si="30"/>
        <v>2</v>
      </c>
      <c r="M153" s="9" t="s">
        <v>1030</v>
      </c>
      <c r="N153" s="9">
        <f t="shared" si="29"/>
        <v>3</v>
      </c>
      <c r="O153" s="9" t="s">
        <v>1031</v>
      </c>
      <c r="P153" s="11">
        <f t="shared" si="5"/>
        <v>5</v>
      </c>
      <c r="Q153" s="10">
        <v>1.0</v>
      </c>
      <c r="R153" s="10">
        <v>3.0</v>
      </c>
      <c r="S153" s="10">
        <v>1.0</v>
      </c>
      <c r="V153" s="12">
        <f t="shared" si="6"/>
        <v>0</v>
      </c>
    </row>
    <row r="154">
      <c r="A154" s="9" t="s">
        <v>1032</v>
      </c>
      <c r="B154" s="9" t="s">
        <v>1033</v>
      </c>
      <c r="C154" s="9">
        <f t="shared" si="22"/>
        <v>1</v>
      </c>
      <c r="D154" s="9">
        <f t="shared" si="23"/>
        <v>0</v>
      </c>
      <c r="E154" s="9">
        <v>0.0</v>
      </c>
      <c r="F154" s="9" t="s">
        <v>579</v>
      </c>
      <c r="G154" s="9">
        <v>0.0</v>
      </c>
      <c r="H154" s="9">
        <v>0.0</v>
      </c>
      <c r="I154" s="9" t="s">
        <v>1034</v>
      </c>
      <c r="J154" s="10">
        <v>0.0</v>
      </c>
      <c r="K154" s="13"/>
      <c r="L154" s="9">
        <v>0.0</v>
      </c>
      <c r="M154" s="9" t="s">
        <v>1035</v>
      </c>
      <c r="N154" s="9">
        <v>1.0</v>
      </c>
      <c r="O154" s="9" t="s">
        <v>1036</v>
      </c>
      <c r="P154" s="11">
        <f t="shared" si="5"/>
        <v>1</v>
      </c>
      <c r="T154" s="10">
        <v>1.0</v>
      </c>
      <c r="V154" s="12">
        <f t="shared" si="6"/>
        <v>0</v>
      </c>
    </row>
    <row r="155">
      <c r="A155" s="9" t="s">
        <v>1037</v>
      </c>
      <c r="B155" s="9" t="s">
        <v>1038</v>
      </c>
      <c r="C155" s="9">
        <f t="shared" si="22"/>
        <v>5</v>
      </c>
      <c r="D155" s="9">
        <f t="shared" si="23"/>
        <v>1</v>
      </c>
      <c r="E155" s="9">
        <v>1.0</v>
      </c>
      <c r="F155" s="9" t="s">
        <v>1039</v>
      </c>
      <c r="G155" s="9">
        <v>0.0</v>
      </c>
      <c r="H155" s="9">
        <v>0.0</v>
      </c>
      <c r="I155" s="9" t="s">
        <v>1040</v>
      </c>
      <c r="J155" s="10">
        <v>0.0</v>
      </c>
      <c r="K155" s="9" t="s">
        <v>1041</v>
      </c>
      <c r="L155" s="9">
        <f>IF(K155&lt;&gt;"", LEN(K155) - LEN(SUBSTITUTE(K155, ":", ""))
)</f>
        <v>2</v>
      </c>
      <c r="M155" s="9" t="s">
        <v>1042</v>
      </c>
      <c r="N155" s="9">
        <f>IF(M155&lt;&gt;"", LEN(M155) - LEN(SUBSTITUTE(M155, ":", ""))
)</f>
        <v>1</v>
      </c>
      <c r="O155" s="9" t="s">
        <v>1043</v>
      </c>
      <c r="P155" s="11">
        <f t="shared" si="5"/>
        <v>3</v>
      </c>
      <c r="Q155" s="10">
        <v>3.0</v>
      </c>
      <c r="V155" s="12">
        <f t="shared" si="6"/>
        <v>0</v>
      </c>
    </row>
    <row r="156">
      <c r="A156" s="9" t="s">
        <v>1044</v>
      </c>
      <c r="B156" s="9" t="s">
        <v>1045</v>
      </c>
      <c r="C156" s="9">
        <f t="shared" si="22"/>
        <v>3</v>
      </c>
      <c r="D156" s="9">
        <f t="shared" si="23"/>
        <v>1</v>
      </c>
      <c r="E156" s="9">
        <v>1.0</v>
      </c>
      <c r="F156" s="9" t="s">
        <v>1046</v>
      </c>
      <c r="G156" s="9">
        <v>0.0</v>
      </c>
      <c r="H156" s="9">
        <v>0.0</v>
      </c>
      <c r="I156" s="9" t="s">
        <v>1047</v>
      </c>
      <c r="J156" s="10">
        <v>0.0</v>
      </c>
      <c r="K156" s="13"/>
      <c r="L156" s="9">
        <v>0.0</v>
      </c>
      <c r="M156" s="13"/>
      <c r="N156" s="9">
        <v>0.0</v>
      </c>
      <c r="O156" s="9" t="s">
        <v>1048</v>
      </c>
      <c r="P156" s="11">
        <f t="shared" si="5"/>
        <v>0</v>
      </c>
      <c r="V156" s="12">
        <f t="shared" si="6"/>
        <v>0</v>
      </c>
    </row>
    <row r="157">
      <c r="A157" s="9" t="s">
        <v>1049</v>
      </c>
      <c r="B157" s="9" t="s">
        <v>1050</v>
      </c>
      <c r="C157" s="9">
        <f t="shared" si="22"/>
        <v>1</v>
      </c>
      <c r="D157" s="9">
        <f t="shared" si="23"/>
        <v>0</v>
      </c>
      <c r="E157" s="9">
        <v>1.0</v>
      </c>
      <c r="F157" s="9" t="s">
        <v>152</v>
      </c>
      <c r="G157" s="9">
        <v>0.0</v>
      </c>
      <c r="H157" s="9">
        <v>0.0</v>
      </c>
      <c r="I157" s="9" t="s">
        <v>1051</v>
      </c>
      <c r="J157" s="10">
        <v>0.0</v>
      </c>
      <c r="K157" s="9" t="s">
        <v>1052</v>
      </c>
      <c r="L157" s="9">
        <f t="shared" ref="L157:L162" si="31">IF(K157&lt;&gt;"", LEN(K157) - LEN(SUBSTITUTE(K157, ":", ""))
)</f>
        <v>2</v>
      </c>
      <c r="M157" s="9" t="s">
        <v>1053</v>
      </c>
      <c r="N157" s="9">
        <f t="shared" ref="N157:N162" si="32">IF(M157&lt;&gt;"", LEN(M157) - LEN(SUBSTITUTE(M157, ":", ""))
)</f>
        <v>3</v>
      </c>
      <c r="O157" s="9" t="s">
        <v>1054</v>
      </c>
      <c r="P157" s="11">
        <f t="shared" si="5"/>
        <v>5</v>
      </c>
      <c r="Q157" s="10">
        <v>4.0</v>
      </c>
      <c r="S157" s="10">
        <v>1.0</v>
      </c>
      <c r="V157" s="12">
        <f t="shared" si="6"/>
        <v>0</v>
      </c>
    </row>
    <row r="158">
      <c r="A158" s="9" t="s">
        <v>1055</v>
      </c>
      <c r="B158" s="9" t="s">
        <v>1056</v>
      </c>
      <c r="C158" s="9">
        <f t="shared" si="22"/>
        <v>1</v>
      </c>
      <c r="D158" s="9">
        <f t="shared" si="23"/>
        <v>0</v>
      </c>
      <c r="E158" s="9">
        <v>0.0</v>
      </c>
      <c r="F158" s="9" t="s">
        <v>1057</v>
      </c>
      <c r="G158" s="9">
        <v>0.0</v>
      </c>
      <c r="H158" s="9">
        <v>0.0</v>
      </c>
      <c r="I158" s="9" t="s">
        <v>1058</v>
      </c>
      <c r="J158" s="10">
        <v>0.0</v>
      </c>
      <c r="K158" s="9" t="s">
        <v>1059</v>
      </c>
      <c r="L158" s="9">
        <f t="shared" si="31"/>
        <v>2</v>
      </c>
      <c r="M158" s="9" t="s">
        <v>1060</v>
      </c>
      <c r="N158" s="9">
        <f t="shared" si="32"/>
        <v>3</v>
      </c>
      <c r="O158" s="9" t="s">
        <v>1061</v>
      </c>
      <c r="P158" s="11">
        <f t="shared" si="5"/>
        <v>5</v>
      </c>
      <c r="Q158" s="10">
        <v>2.0</v>
      </c>
      <c r="S158" s="10">
        <v>1.0</v>
      </c>
      <c r="T158" s="10">
        <v>1.0</v>
      </c>
      <c r="U158" s="10">
        <v>1.0</v>
      </c>
      <c r="V158" s="12">
        <f t="shared" si="6"/>
        <v>0</v>
      </c>
    </row>
    <row r="159">
      <c r="A159" s="9" t="s">
        <v>1062</v>
      </c>
      <c r="B159" s="9" t="s">
        <v>694</v>
      </c>
      <c r="C159" s="9">
        <f t="shared" si="22"/>
        <v>1</v>
      </c>
      <c r="D159" s="9">
        <f t="shared" si="23"/>
        <v>0</v>
      </c>
      <c r="E159" s="9">
        <v>0.0</v>
      </c>
      <c r="F159" s="9" t="s">
        <v>1063</v>
      </c>
      <c r="G159" s="9">
        <v>0.0</v>
      </c>
      <c r="H159" s="9">
        <v>0.0</v>
      </c>
      <c r="I159" s="9" t="s">
        <v>1064</v>
      </c>
      <c r="J159" s="10">
        <v>0.0</v>
      </c>
      <c r="K159" s="9" t="s">
        <v>1065</v>
      </c>
      <c r="L159" s="9">
        <f t="shared" si="31"/>
        <v>2</v>
      </c>
      <c r="M159" s="9" t="s">
        <v>1066</v>
      </c>
      <c r="N159" s="9">
        <f t="shared" si="32"/>
        <v>3</v>
      </c>
      <c r="O159" s="9" t="s">
        <v>1067</v>
      </c>
      <c r="P159" s="11">
        <f t="shared" si="5"/>
        <v>5</v>
      </c>
      <c r="Q159" s="10">
        <v>3.0</v>
      </c>
      <c r="T159" s="10">
        <v>2.0</v>
      </c>
      <c r="V159" s="12">
        <f t="shared" si="6"/>
        <v>0</v>
      </c>
    </row>
    <row r="160">
      <c r="A160" s="9" t="s">
        <v>1068</v>
      </c>
      <c r="B160" s="9" t="s">
        <v>1069</v>
      </c>
      <c r="C160" s="9">
        <f t="shared" si="22"/>
        <v>1</v>
      </c>
      <c r="D160" s="9">
        <f t="shared" si="23"/>
        <v>0</v>
      </c>
      <c r="E160" s="9">
        <v>0.0</v>
      </c>
      <c r="F160" s="9" t="s">
        <v>71</v>
      </c>
      <c r="G160" s="9">
        <v>0.0</v>
      </c>
      <c r="H160" s="9">
        <v>0.0</v>
      </c>
      <c r="I160" s="9" t="s">
        <v>1070</v>
      </c>
      <c r="J160" s="10">
        <v>0.0</v>
      </c>
      <c r="K160" s="9" t="s">
        <v>1071</v>
      </c>
      <c r="L160" s="9">
        <f t="shared" si="31"/>
        <v>2</v>
      </c>
      <c r="M160" s="9" t="s">
        <v>1072</v>
      </c>
      <c r="N160" s="9">
        <f t="shared" si="32"/>
        <v>3</v>
      </c>
      <c r="O160" s="9" t="s">
        <v>1073</v>
      </c>
      <c r="P160" s="11">
        <f t="shared" si="5"/>
        <v>5</v>
      </c>
      <c r="Q160" s="10">
        <v>1.0</v>
      </c>
      <c r="S160" s="10">
        <v>3.0</v>
      </c>
      <c r="T160" s="10">
        <v>1.0</v>
      </c>
      <c r="V160" s="12">
        <f t="shared" si="6"/>
        <v>0</v>
      </c>
    </row>
    <row r="161">
      <c r="A161" s="9" t="s">
        <v>1074</v>
      </c>
      <c r="B161" s="9" t="s">
        <v>1075</v>
      </c>
      <c r="C161" s="9">
        <f t="shared" si="22"/>
        <v>1</v>
      </c>
      <c r="D161" s="9">
        <f t="shared" si="23"/>
        <v>0</v>
      </c>
      <c r="E161" s="9">
        <v>1.0</v>
      </c>
      <c r="F161" s="9" t="s">
        <v>1076</v>
      </c>
      <c r="G161" s="9">
        <v>0.0</v>
      </c>
      <c r="H161" s="9">
        <v>0.0</v>
      </c>
      <c r="I161" s="9" t="s">
        <v>1077</v>
      </c>
      <c r="J161" s="10">
        <v>0.0</v>
      </c>
      <c r="K161" s="9" t="s">
        <v>1078</v>
      </c>
      <c r="L161" s="9">
        <f t="shared" si="31"/>
        <v>2</v>
      </c>
      <c r="M161" s="9" t="s">
        <v>1079</v>
      </c>
      <c r="N161" s="9">
        <f t="shared" si="32"/>
        <v>3</v>
      </c>
      <c r="O161" s="9" t="s">
        <v>1080</v>
      </c>
      <c r="P161" s="11">
        <f t="shared" si="5"/>
        <v>5</v>
      </c>
      <c r="Q161" s="10">
        <v>2.0</v>
      </c>
      <c r="S161" s="10">
        <v>1.0</v>
      </c>
      <c r="T161" s="10">
        <v>1.0</v>
      </c>
      <c r="U161" s="10">
        <v>1.0</v>
      </c>
      <c r="V161" s="12">
        <f t="shared" si="6"/>
        <v>0</v>
      </c>
    </row>
    <row r="162">
      <c r="A162" s="9" t="s">
        <v>1081</v>
      </c>
      <c r="B162" s="9" t="s">
        <v>1082</v>
      </c>
      <c r="C162" s="9">
        <f t="shared" si="22"/>
        <v>4</v>
      </c>
      <c r="D162" s="9">
        <f t="shared" si="23"/>
        <v>1</v>
      </c>
      <c r="E162" s="9">
        <v>1.0</v>
      </c>
      <c r="F162" s="9" t="s">
        <v>45</v>
      </c>
      <c r="G162" s="9">
        <v>0.0</v>
      </c>
      <c r="H162" s="9">
        <v>0.0</v>
      </c>
      <c r="I162" s="9" t="s">
        <v>1083</v>
      </c>
      <c r="J162" s="10">
        <v>0.0</v>
      </c>
      <c r="K162" s="9" t="s">
        <v>1084</v>
      </c>
      <c r="L162" s="9">
        <f t="shared" si="31"/>
        <v>2</v>
      </c>
      <c r="M162" s="9" t="s">
        <v>1085</v>
      </c>
      <c r="N162" s="9">
        <f t="shared" si="32"/>
        <v>3</v>
      </c>
      <c r="O162" s="9" t="s">
        <v>1086</v>
      </c>
      <c r="P162" s="11">
        <f t="shared" si="5"/>
        <v>5</v>
      </c>
      <c r="Q162" s="10">
        <v>2.0</v>
      </c>
      <c r="R162" s="10">
        <v>1.0</v>
      </c>
      <c r="S162" s="10">
        <v>1.0</v>
      </c>
      <c r="T162" s="10">
        <v>1.0</v>
      </c>
      <c r="V162" s="12">
        <f t="shared" si="6"/>
        <v>0</v>
      </c>
    </row>
    <row r="163">
      <c r="A163" s="9" t="s">
        <v>1087</v>
      </c>
      <c r="B163" s="9" t="s">
        <v>1088</v>
      </c>
      <c r="C163" s="9">
        <f t="shared" si="22"/>
        <v>3</v>
      </c>
      <c r="D163" s="9">
        <f t="shared" si="23"/>
        <v>1</v>
      </c>
      <c r="E163" s="9">
        <v>1.0</v>
      </c>
      <c r="F163" s="9" t="s">
        <v>1089</v>
      </c>
      <c r="G163" s="9">
        <v>0.0</v>
      </c>
      <c r="H163" s="9">
        <v>0.0</v>
      </c>
      <c r="I163" s="9" t="s">
        <v>1090</v>
      </c>
      <c r="J163" s="10">
        <v>0.0</v>
      </c>
      <c r="K163" s="13"/>
      <c r="L163" s="9">
        <v>0.0</v>
      </c>
      <c r="M163" s="13"/>
      <c r="N163" s="9">
        <v>0.0</v>
      </c>
      <c r="O163" s="9" t="s">
        <v>1091</v>
      </c>
      <c r="P163" s="11">
        <f t="shared" si="5"/>
        <v>0</v>
      </c>
      <c r="V163" s="12">
        <f t="shared" si="6"/>
        <v>0</v>
      </c>
    </row>
    <row r="164">
      <c r="A164" s="9" t="s">
        <v>1092</v>
      </c>
      <c r="B164" s="9" t="s">
        <v>1093</v>
      </c>
      <c r="C164" s="9">
        <f t="shared" si="22"/>
        <v>3</v>
      </c>
      <c r="D164" s="9">
        <f t="shared" si="23"/>
        <v>1</v>
      </c>
      <c r="E164" s="9">
        <v>1.0</v>
      </c>
      <c r="F164" s="9" t="s">
        <v>1094</v>
      </c>
      <c r="G164" s="9">
        <v>0.0</v>
      </c>
      <c r="H164" s="9">
        <v>0.0</v>
      </c>
      <c r="I164" s="9" t="s">
        <v>1095</v>
      </c>
      <c r="J164" s="10">
        <v>0.0</v>
      </c>
      <c r="K164" s="9" t="s">
        <v>1096</v>
      </c>
      <c r="L164" s="9">
        <f t="shared" ref="L164:L166" si="33">IF(K164&lt;&gt;"", LEN(K164) - LEN(SUBSTITUTE(K164, ":", ""))
)</f>
        <v>2</v>
      </c>
      <c r="M164" s="9" t="s">
        <v>1097</v>
      </c>
      <c r="N164" s="9">
        <f t="shared" ref="N164:N166" si="34">IF(M164&lt;&gt;"", LEN(M164) - LEN(SUBSTITUTE(M164, ":", ""))
)</f>
        <v>3</v>
      </c>
      <c r="O164" s="9" t="s">
        <v>1098</v>
      </c>
      <c r="P164" s="11">
        <f t="shared" si="5"/>
        <v>5</v>
      </c>
      <c r="Q164" s="10">
        <v>1.0</v>
      </c>
      <c r="R164" s="10">
        <v>1.0</v>
      </c>
      <c r="T164" s="10">
        <v>1.0</v>
      </c>
      <c r="U164" s="10">
        <v>2.0</v>
      </c>
      <c r="V164" s="12">
        <f t="shared" si="6"/>
        <v>0</v>
      </c>
    </row>
    <row r="165">
      <c r="A165" s="9" t="s">
        <v>1099</v>
      </c>
      <c r="B165" s="9" t="s">
        <v>1100</v>
      </c>
      <c r="C165" s="9">
        <f t="shared" si="22"/>
        <v>1</v>
      </c>
      <c r="D165" s="9">
        <f t="shared" si="23"/>
        <v>0</v>
      </c>
      <c r="E165" s="9">
        <v>1.0</v>
      </c>
      <c r="F165" s="9" t="s">
        <v>973</v>
      </c>
      <c r="G165" s="9">
        <v>0.0</v>
      </c>
      <c r="H165" s="9">
        <v>0.0</v>
      </c>
      <c r="I165" s="9" t="s">
        <v>1101</v>
      </c>
      <c r="J165" s="10">
        <v>0.0</v>
      </c>
      <c r="K165" s="9" t="s">
        <v>1102</v>
      </c>
      <c r="L165" s="9">
        <f t="shared" si="33"/>
        <v>2</v>
      </c>
      <c r="M165" s="9" t="s">
        <v>1103</v>
      </c>
      <c r="N165" s="9">
        <f t="shared" si="34"/>
        <v>3</v>
      </c>
      <c r="O165" s="9" t="s">
        <v>1104</v>
      </c>
      <c r="P165" s="11">
        <f t="shared" si="5"/>
        <v>5</v>
      </c>
      <c r="Q165" s="10">
        <v>3.0</v>
      </c>
      <c r="R165" s="10">
        <v>1.0</v>
      </c>
      <c r="S165" s="10">
        <v>1.0</v>
      </c>
      <c r="V165" s="12">
        <f t="shared" si="6"/>
        <v>0</v>
      </c>
    </row>
    <row r="166">
      <c r="A166" s="9" t="s">
        <v>1105</v>
      </c>
      <c r="B166" s="9" t="s">
        <v>1106</v>
      </c>
      <c r="C166" s="9">
        <f t="shared" si="22"/>
        <v>4</v>
      </c>
      <c r="D166" s="9">
        <f t="shared" si="23"/>
        <v>1</v>
      </c>
      <c r="E166" s="9">
        <v>1.0</v>
      </c>
      <c r="F166" s="9" t="s">
        <v>45</v>
      </c>
      <c r="G166" s="9">
        <v>0.0</v>
      </c>
      <c r="H166" s="9">
        <v>0.0</v>
      </c>
      <c r="I166" s="9" t="s">
        <v>1107</v>
      </c>
      <c r="J166" s="10">
        <v>0.0</v>
      </c>
      <c r="K166" s="9" t="s">
        <v>1108</v>
      </c>
      <c r="L166" s="9">
        <f t="shared" si="33"/>
        <v>2</v>
      </c>
      <c r="M166" s="9" t="s">
        <v>1109</v>
      </c>
      <c r="N166" s="9">
        <f t="shared" si="34"/>
        <v>3</v>
      </c>
      <c r="O166" s="9" t="s">
        <v>1110</v>
      </c>
      <c r="P166" s="11">
        <f t="shared" si="5"/>
        <v>5</v>
      </c>
      <c r="Q166" s="10">
        <v>3.0</v>
      </c>
      <c r="R166" s="10">
        <v>1.0</v>
      </c>
      <c r="S166" s="10">
        <v>1.0</v>
      </c>
      <c r="V166" s="12">
        <f t="shared" si="6"/>
        <v>0</v>
      </c>
    </row>
    <row r="167">
      <c r="A167" s="9" t="s">
        <v>1111</v>
      </c>
      <c r="B167" s="9" t="s">
        <v>1112</v>
      </c>
      <c r="C167" s="9">
        <f t="shared" si="22"/>
        <v>1</v>
      </c>
      <c r="D167" s="9">
        <f t="shared" si="23"/>
        <v>0</v>
      </c>
      <c r="E167" s="9">
        <v>0.0</v>
      </c>
      <c r="F167" s="9" t="s">
        <v>1113</v>
      </c>
      <c r="G167" s="9">
        <v>0.0</v>
      </c>
      <c r="H167" s="9">
        <v>0.0</v>
      </c>
      <c r="I167" s="9" t="s">
        <v>1114</v>
      </c>
      <c r="J167" s="10">
        <v>0.0</v>
      </c>
      <c r="K167" s="13"/>
      <c r="L167" s="9">
        <v>0.0</v>
      </c>
      <c r="M167" s="13"/>
      <c r="N167" s="9">
        <v>0.0</v>
      </c>
      <c r="O167" s="9" t="s">
        <v>1115</v>
      </c>
      <c r="P167" s="11">
        <f t="shared" si="5"/>
        <v>0</v>
      </c>
      <c r="V167" s="12">
        <f t="shared" si="6"/>
        <v>0</v>
      </c>
    </row>
    <row r="168">
      <c r="A168" s="9" t="s">
        <v>1116</v>
      </c>
      <c r="B168" s="9" t="s">
        <v>1117</v>
      </c>
      <c r="C168" s="9">
        <f t="shared" si="22"/>
        <v>1</v>
      </c>
      <c r="D168" s="9">
        <f t="shared" si="23"/>
        <v>0</v>
      </c>
      <c r="E168" s="9">
        <v>1.0</v>
      </c>
      <c r="F168" s="9" t="s">
        <v>1118</v>
      </c>
      <c r="G168" s="9">
        <v>0.0</v>
      </c>
      <c r="H168" s="9">
        <v>0.0</v>
      </c>
      <c r="I168" s="9" t="s">
        <v>1119</v>
      </c>
      <c r="J168" s="10">
        <v>0.0</v>
      </c>
      <c r="K168" s="9" t="s">
        <v>1120</v>
      </c>
      <c r="L168" s="9">
        <f t="shared" ref="L168:L173" si="35">IF(K168&lt;&gt;"", LEN(K168) - LEN(SUBSTITUTE(K168, ":", ""))
)</f>
        <v>2</v>
      </c>
      <c r="M168" s="9" t="s">
        <v>1121</v>
      </c>
      <c r="N168" s="9">
        <f t="shared" ref="N168:N173" si="36">IF(M168&lt;&gt;"", LEN(M168) - LEN(SUBSTITUTE(M168, ":", ""))
)</f>
        <v>3</v>
      </c>
      <c r="O168" s="9" t="s">
        <v>1122</v>
      </c>
      <c r="P168" s="11">
        <f t="shared" si="5"/>
        <v>5</v>
      </c>
      <c r="Q168" s="10">
        <v>2.0</v>
      </c>
      <c r="S168" s="10">
        <v>2.0</v>
      </c>
      <c r="T168" s="10">
        <v>1.0</v>
      </c>
      <c r="V168" s="12">
        <f t="shared" si="6"/>
        <v>0</v>
      </c>
    </row>
    <row r="169">
      <c r="A169" s="9" t="s">
        <v>1123</v>
      </c>
      <c r="B169" s="9" t="s">
        <v>1124</v>
      </c>
      <c r="C169" s="9">
        <f t="shared" si="22"/>
        <v>1</v>
      </c>
      <c r="D169" s="9">
        <f t="shared" si="23"/>
        <v>0</v>
      </c>
      <c r="E169" s="9">
        <v>0.0</v>
      </c>
      <c r="F169" s="9" t="s">
        <v>152</v>
      </c>
      <c r="G169" s="9">
        <v>0.0</v>
      </c>
      <c r="H169" s="9">
        <v>0.0</v>
      </c>
      <c r="I169" s="9" t="s">
        <v>1125</v>
      </c>
      <c r="J169" s="10">
        <v>0.0</v>
      </c>
      <c r="K169" s="9" t="s">
        <v>1126</v>
      </c>
      <c r="L169" s="9">
        <f t="shared" si="35"/>
        <v>2</v>
      </c>
      <c r="M169" s="9" t="s">
        <v>1127</v>
      </c>
      <c r="N169" s="9">
        <f t="shared" si="36"/>
        <v>2</v>
      </c>
      <c r="O169" s="9" t="s">
        <v>1128</v>
      </c>
      <c r="P169" s="11">
        <f t="shared" si="5"/>
        <v>4</v>
      </c>
      <c r="S169" s="10">
        <v>2.0</v>
      </c>
      <c r="T169" s="10">
        <v>2.0</v>
      </c>
      <c r="V169" s="12">
        <f t="shared" si="6"/>
        <v>0</v>
      </c>
    </row>
    <row r="170">
      <c r="A170" s="9" t="s">
        <v>1129</v>
      </c>
      <c r="B170" s="9" t="s">
        <v>682</v>
      </c>
      <c r="C170" s="9">
        <f t="shared" si="22"/>
        <v>1</v>
      </c>
      <c r="D170" s="9">
        <f t="shared" si="23"/>
        <v>0</v>
      </c>
      <c r="E170" s="9">
        <v>1.0</v>
      </c>
      <c r="F170" s="9" t="s">
        <v>45</v>
      </c>
      <c r="G170" s="9">
        <v>0.0</v>
      </c>
      <c r="H170" s="9">
        <v>0.0</v>
      </c>
      <c r="I170" s="9" t="s">
        <v>1130</v>
      </c>
      <c r="J170" s="10">
        <v>0.0</v>
      </c>
      <c r="K170" s="9" t="s">
        <v>1131</v>
      </c>
      <c r="L170" s="9">
        <f t="shared" si="35"/>
        <v>2</v>
      </c>
      <c r="M170" s="9" t="s">
        <v>1132</v>
      </c>
      <c r="N170" s="9">
        <f t="shared" si="36"/>
        <v>3</v>
      </c>
      <c r="O170" s="9" t="s">
        <v>1133</v>
      </c>
      <c r="P170" s="11">
        <f t="shared" si="5"/>
        <v>5</v>
      </c>
      <c r="Q170" s="10">
        <v>4.0</v>
      </c>
      <c r="S170" s="10">
        <v>1.0</v>
      </c>
      <c r="V170" s="12">
        <f t="shared" si="6"/>
        <v>0</v>
      </c>
    </row>
    <row r="171">
      <c r="A171" s="9" t="s">
        <v>1134</v>
      </c>
      <c r="B171" s="9" t="s">
        <v>1135</v>
      </c>
      <c r="C171" s="9">
        <f t="shared" si="22"/>
        <v>1</v>
      </c>
      <c r="D171" s="9">
        <f t="shared" si="23"/>
        <v>0</v>
      </c>
      <c r="E171" s="9">
        <v>1.0</v>
      </c>
      <c r="F171" s="9" t="s">
        <v>1136</v>
      </c>
      <c r="G171" s="9">
        <v>0.0</v>
      </c>
      <c r="H171" s="9">
        <v>0.0</v>
      </c>
      <c r="I171" s="9" t="s">
        <v>1137</v>
      </c>
      <c r="J171" s="10">
        <v>0.0</v>
      </c>
      <c r="K171" s="9" t="s">
        <v>1138</v>
      </c>
      <c r="L171" s="9">
        <f t="shared" si="35"/>
        <v>1</v>
      </c>
      <c r="M171" s="9" t="s">
        <v>1139</v>
      </c>
      <c r="N171" s="9">
        <f t="shared" si="36"/>
        <v>1</v>
      </c>
      <c r="O171" s="9" t="s">
        <v>1140</v>
      </c>
      <c r="P171" s="11">
        <f t="shared" si="5"/>
        <v>2</v>
      </c>
      <c r="S171" s="10">
        <v>1.0</v>
      </c>
      <c r="T171" s="10">
        <v>1.0</v>
      </c>
      <c r="V171" s="12">
        <f t="shared" si="6"/>
        <v>0</v>
      </c>
    </row>
    <row r="172">
      <c r="A172" s="9" t="s">
        <v>1141</v>
      </c>
      <c r="B172" s="9" t="s">
        <v>1142</v>
      </c>
      <c r="C172" s="9">
        <f t="shared" si="22"/>
        <v>1</v>
      </c>
      <c r="D172" s="9">
        <f t="shared" si="23"/>
        <v>0</v>
      </c>
      <c r="E172" s="9">
        <v>0.0</v>
      </c>
      <c r="F172" s="9" t="s">
        <v>1143</v>
      </c>
      <c r="G172" s="9">
        <v>0.0</v>
      </c>
      <c r="H172" s="9">
        <v>0.0</v>
      </c>
      <c r="I172" s="9" t="s">
        <v>1144</v>
      </c>
      <c r="J172" s="10">
        <v>0.0</v>
      </c>
      <c r="K172" s="9" t="s">
        <v>1145</v>
      </c>
      <c r="L172" s="9">
        <f t="shared" si="35"/>
        <v>2</v>
      </c>
      <c r="M172" s="9" t="s">
        <v>1146</v>
      </c>
      <c r="N172" s="9">
        <f t="shared" si="36"/>
        <v>2</v>
      </c>
      <c r="O172" s="9" t="s">
        <v>1147</v>
      </c>
      <c r="P172" s="11">
        <f t="shared" si="5"/>
        <v>4</v>
      </c>
      <c r="T172" s="10">
        <v>4.0</v>
      </c>
      <c r="V172" s="12">
        <f t="shared" si="6"/>
        <v>0</v>
      </c>
    </row>
    <row r="173">
      <c r="A173" s="9" t="s">
        <v>1148</v>
      </c>
      <c r="B173" s="9" t="s">
        <v>1149</v>
      </c>
      <c r="C173" s="9">
        <f t="shared" si="22"/>
        <v>5</v>
      </c>
      <c r="D173" s="9">
        <f t="shared" si="23"/>
        <v>1</v>
      </c>
      <c r="E173" s="9">
        <v>1.0</v>
      </c>
      <c r="F173" s="9" t="s">
        <v>45</v>
      </c>
      <c r="G173" s="9">
        <v>0.0</v>
      </c>
      <c r="H173" s="9">
        <v>0.0</v>
      </c>
      <c r="I173" s="9" t="s">
        <v>1150</v>
      </c>
      <c r="J173" s="10">
        <v>0.0</v>
      </c>
      <c r="K173" s="9" t="s">
        <v>1151</v>
      </c>
      <c r="L173" s="9">
        <f t="shared" si="35"/>
        <v>2</v>
      </c>
      <c r="M173" s="9" t="s">
        <v>1152</v>
      </c>
      <c r="N173" s="9">
        <f t="shared" si="36"/>
        <v>2</v>
      </c>
      <c r="O173" s="9" t="s">
        <v>1153</v>
      </c>
      <c r="P173" s="11">
        <f t="shared" si="5"/>
        <v>4</v>
      </c>
      <c r="R173" s="10">
        <v>1.0</v>
      </c>
      <c r="S173" s="10">
        <v>1.0</v>
      </c>
      <c r="T173" s="10">
        <v>2.0</v>
      </c>
      <c r="V173" s="12">
        <f t="shared" si="6"/>
        <v>0</v>
      </c>
    </row>
    <row r="174">
      <c r="A174" s="9" t="s">
        <v>1154</v>
      </c>
      <c r="B174" s="9" t="s">
        <v>1155</v>
      </c>
      <c r="C174" s="9">
        <f t="shared" si="22"/>
        <v>1</v>
      </c>
      <c r="D174" s="9">
        <f t="shared" si="23"/>
        <v>0</v>
      </c>
      <c r="E174" s="9">
        <v>1.0</v>
      </c>
      <c r="F174" s="9" t="s">
        <v>1113</v>
      </c>
      <c r="G174" s="9">
        <v>0.0</v>
      </c>
      <c r="H174" s="9">
        <v>0.0</v>
      </c>
      <c r="I174" s="9" t="s">
        <v>1156</v>
      </c>
      <c r="J174" s="10">
        <v>0.0</v>
      </c>
      <c r="K174" s="13"/>
      <c r="L174" s="9">
        <v>0.0</v>
      </c>
      <c r="M174" s="9" t="s">
        <v>1157</v>
      </c>
      <c r="N174" s="9">
        <v>2.0</v>
      </c>
      <c r="O174" s="9" t="s">
        <v>1158</v>
      </c>
      <c r="P174" s="11">
        <f t="shared" si="5"/>
        <v>2</v>
      </c>
      <c r="Q174" s="10">
        <v>1.0</v>
      </c>
      <c r="T174" s="10">
        <v>1.0</v>
      </c>
      <c r="V174" s="12">
        <f t="shared" si="6"/>
        <v>0</v>
      </c>
    </row>
    <row r="175">
      <c r="A175" s="9" t="s">
        <v>1159</v>
      </c>
      <c r="B175" s="9" t="s">
        <v>1160</v>
      </c>
      <c r="C175" s="9">
        <f t="shared" si="22"/>
        <v>2</v>
      </c>
      <c r="D175" s="9">
        <f t="shared" si="23"/>
        <v>1</v>
      </c>
      <c r="E175" s="9">
        <v>1.0</v>
      </c>
      <c r="F175" s="9" t="s">
        <v>1161</v>
      </c>
      <c r="G175" s="9">
        <v>1.0</v>
      </c>
      <c r="H175" s="9">
        <v>1.0</v>
      </c>
      <c r="I175" s="9" t="s">
        <v>1162</v>
      </c>
      <c r="J175" s="10">
        <v>0.0</v>
      </c>
      <c r="K175" s="9" t="s">
        <v>1163</v>
      </c>
      <c r="L175" s="9">
        <f t="shared" ref="L175:L184" si="37">IF(K175&lt;&gt;"", LEN(K175) - LEN(SUBSTITUTE(K175, ":", ""))
)</f>
        <v>2</v>
      </c>
      <c r="M175" s="9" t="s">
        <v>1164</v>
      </c>
      <c r="N175" s="9">
        <f t="shared" ref="N175:N181" si="38">IF(M175&lt;&gt;"", LEN(M175) - LEN(SUBSTITUTE(M175, ":", ""))
)</f>
        <v>2</v>
      </c>
      <c r="O175" s="9" t="s">
        <v>1165</v>
      </c>
      <c r="P175" s="11">
        <f t="shared" si="5"/>
        <v>4</v>
      </c>
      <c r="Q175" s="10">
        <v>2.0</v>
      </c>
      <c r="S175" s="10">
        <v>1.0</v>
      </c>
      <c r="T175" s="10">
        <v>1.0</v>
      </c>
      <c r="V175" s="12">
        <f t="shared" si="6"/>
        <v>0</v>
      </c>
    </row>
    <row r="176">
      <c r="A176" s="9" t="s">
        <v>1166</v>
      </c>
      <c r="B176" s="9" t="s">
        <v>1167</v>
      </c>
      <c r="C176" s="9">
        <f t="shared" si="22"/>
        <v>2</v>
      </c>
      <c r="D176" s="9">
        <f t="shared" si="23"/>
        <v>1</v>
      </c>
      <c r="E176" s="9">
        <v>1.0</v>
      </c>
      <c r="F176" s="9" t="s">
        <v>1168</v>
      </c>
      <c r="G176" s="9">
        <v>0.0</v>
      </c>
      <c r="H176" s="9">
        <v>0.0</v>
      </c>
      <c r="I176" s="9" t="s">
        <v>1169</v>
      </c>
      <c r="J176" s="10">
        <v>0.0</v>
      </c>
      <c r="K176" s="9" t="s">
        <v>1170</v>
      </c>
      <c r="L176" s="9">
        <f t="shared" si="37"/>
        <v>3</v>
      </c>
      <c r="M176" s="9" t="s">
        <v>1171</v>
      </c>
      <c r="N176" s="9">
        <f t="shared" si="38"/>
        <v>1</v>
      </c>
      <c r="O176" s="9" t="s">
        <v>1172</v>
      </c>
      <c r="P176" s="11">
        <f t="shared" si="5"/>
        <v>4</v>
      </c>
      <c r="Q176" s="10">
        <v>3.0</v>
      </c>
      <c r="S176" s="10">
        <v>1.0</v>
      </c>
      <c r="V176" s="12">
        <f t="shared" si="6"/>
        <v>0</v>
      </c>
    </row>
    <row r="177">
      <c r="A177" s="9" t="s">
        <v>1173</v>
      </c>
      <c r="B177" s="9" t="s">
        <v>1174</v>
      </c>
      <c r="C177" s="9">
        <f t="shared" si="22"/>
        <v>6</v>
      </c>
      <c r="D177" s="9">
        <f t="shared" si="23"/>
        <v>1</v>
      </c>
      <c r="E177" s="9">
        <v>1.0</v>
      </c>
      <c r="F177" s="9" t="s">
        <v>1175</v>
      </c>
      <c r="G177" s="9">
        <v>0.0</v>
      </c>
      <c r="H177" s="9">
        <v>0.0</v>
      </c>
      <c r="I177" s="9" t="s">
        <v>1176</v>
      </c>
      <c r="J177" s="10">
        <v>0.0</v>
      </c>
      <c r="K177" s="9" t="s">
        <v>1177</v>
      </c>
      <c r="L177" s="9">
        <f t="shared" si="37"/>
        <v>2</v>
      </c>
      <c r="M177" s="9" t="s">
        <v>1178</v>
      </c>
      <c r="N177" s="9">
        <f t="shared" si="38"/>
        <v>1</v>
      </c>
      <c r="O177" s="9" t="s">
        <v>1179</v>
      </c>
      <c r="P177" s="11">
        <f t="shared" si="5"/>
        <v>3</v>
      </c>
      <c r="Q177" s="10">
        <v>2.0</v>
      </c>
      <c r="S177" s="10">
        <v>1.0</v>
      </c>
      <c r="V177" s="12">
        <f t="shared" si="6"/>
        <v>0</v>
      </c>
    </row>
    <row r="178">
      <c r="A178" s="9" t="s">
        <v>1180</v>
      </c>
      <c r="B178" s="9" t="s">
        <v>1181</v>
      </c>
      <c r="C178" s="9">
        <f t="shared" si="22"/>
        <v>2</v>
      </c>
      <c r="D178" s="9">
        <f t="shared" si="23"/>
        <v>1</v>
      </c>
      <c r="E178" s="9">
        <v>1.0</v>
      </c>
      <c r="F178" s="9" t="s">
        <v>1182</v>
      </c>
      <c r="G178" s="9">
        <v>1.0</v>
      </c>
      <c r="H178" s="9">
        <v>1.0</v>
      </c>
      <c r="I178" s="9" t="s">
        <v>1183</v>
      </c>
      <c r="J178" s="10">
        <v>0.0</v>
      </c>
      <c r="K178" s="9" t="s">
        <v>1184</v>
      </c>
      <c r="L178" s="9">
        <f t="shared" si="37"/>
        <v>2</v>
      </c>
      <c r="M178" s="9" t="s">
        <v>1185</v>
      </c>
      <c r="N178" s="9">
        <f t="shared" si="38"/>
        <v>2</v>
      </c>
      <c r="O178" s="9" t="s">
        <v>1186</v>
      </c>
      <c r="P178" s="11">
        <f t="shared" si="5"/>
        <v>4</v>
      </c>
      <c r="Q178" s="10">
        <v>3.0</v>
      </c>
      <c r="S178" s="10">
        <v>1.0</v>
      </c>
      <c r="V178" s="12">
        <f t="shared" si="6"/>
        <v>0</v>
      </c>
    </row>
    <row r="179">
      <c r="A179" s="9" t="s">
        <v>1187</v>
      </c>
      <c r="B179" s="9" t="s">
        <v>1188</v>
      </c>
      <c r="C179" s="9">
        <f t="shared" si="22"/>
        <v>3</v>
      </c>
      <c r="D179" s="9">
        <f t="shared" si="23"/>
        <v>1</v>
      </c>
      <c r="E179" s="9">
        <v>1.0</v>
      </c>
      <c r="F179" s="9" t="s">
        <v>1189</v>
      </c>
      <c r="G179" s="9">
        <v>0.0</v>
      </c>
      <c r="H179" s="9">
        <v>0.0</v>
      </c>
      <c r="I179" s="9" t="s">
        <v>1190</v>
      </c>
      <c r="J179" s="10">
        <v>0.0</v>
      </c>
      <c r="K179" s="9" t="s">
        <v>1191</v>
      </c>
      <c r="L179" s="9">
        <f t="shared" si="37"/>
        <v>1</v>
      </c>
      <c r="M179" s="9" t="s">
        <v>1192</v>
      </c>
      <c r="N179" s="9">
        <f t="shared" si="38"/>
        <v>1</v>
      </c>
      <c r="O179" s="9" t="s">
        <v>1193</v>
      </c>
      <c r="P179" s="11">
        <f t="shared" si="5"/>
        <v>2</v>
      </c>
      <c r="Q179" s="10">
        <v>1.0</v>
      </c>
      <c r="S179" s="10">
        <v>1.0</v>
      </c>
      <c r="V179" s="12">
        <f t="shared" si="6"/>
        <v>0</v>
      </c>
    </row>
    <row r="180">
      <c r="A180" s="9" t="s">
        <v>1194</v>
      </c>
      <c r="B180" s="9" t="s">
        <v>1195</v>
      </c>
      <c r="C180" s="9">
        <f t="shared" si="22"/>
        <v>2</v>
      </c>
      <c r="D180" s="9">
        <f t="shared" si="23"/>
        <v>1</v>
      </c>
      <c r="E180" s="9">
        <v>1.0</v>
      </c>
      <c r="F180" s="9" t="s">
        <v>1196</v>
      </c>
      <c r="G180" s="9">
        <v>0.0</v>
      </c>
      <c r="H180" s="9">
        <v>0.0</v>
      </c>
      <c r="I180" s="9" t="s">
        <v>1197</v>
      </c>
      <c r="J180" s="10">
        <v>0.0</v>
      </c>
      <c r="K180" s="9" t="s">
        <v>1198</v>
      </c>
      <c r="L180" s="9">
        <f t="shared" si="37"/>
        <v>2</v>
      </c>
      <c r="M180" s="9" t="s">
        <v>1199</v>
      </c>
      <c r="N180" s="9">
        <f t="shared" si="38"/>
        <v>1</v>
      </c>
      <c r="O180" s="9" t="s">
        <v>1200</v>
      </c>
      <c r="P180" s="11">
        <f t="shared" si="5"/>
        <v>3</v>
      </c>
      <c r="S180" s="10">
        <v>3.0</v>
      </c>
      <c r="V180" s="12">
        <f t="shared" si="6"/>
        <v>0</v>
      </c>
    </row>
    <row r="181">
      <c r="A181" s="9" t="s">
        <v>1201</v>
      </c>
      <c r="B181" s="9" t="s">
        <v>1202</v>
      </c>
      <c r="C181" s="9">
        <f t="shared" si="22"/>
        <v>2</v>
      </c>
      <c r="D181" s="9">
        <f t="shared" si="23"/>
        <v>1</v>
      </c>
      <c r="E181" s="9">
        <v>1.0</v>
      </c>
      <c r="F181" s="9" t="s">
        <v>464</v>
      </c>
      <c r="G181" s="9">
        <v>0.0</v>
      </c>
      <c r="H181" s="9">
        <v>0.0</v>
      </c>
      <c r="I181" s="9" t="s">
        <v>1203</v>
      </c>
      <c r="J181" s="10">
        <v>0.0</v>
      </c>
      <c r="K181" s="9" t="s">
        <v>1204</v>
      </c>
      <c r="L181" s="9">
        <f t="shared" si="37"/>
        <v>2</v>
      </c>
      <c r="M181" s="9" t="s">
        <v>1205</v>
      </c>
      <c r="N181" s="9">
        <f t="shared" si="38"/>
        <v>1</v>
      </c>
      <c r="O181" s="9" t="s">
        <v>1206</v>
      </c>
      <c r="P181" s="11">
        <f t="shared" si="5"/>
        <v>3</v>
      </c>
      <c r="S181" s="10">
        <v>1.0</v>
      </c>
      <c r="T181" s="10">
        <v>2.0</v>
      </c>
      <c r="V181" s="12">
        <f t="shared" si="6"/>
        <v>0</v>
      </c>
    </row>
    <row r="182">
      <c r="A182" s="9" t="s">
        <v>1207</v>
      </c>
      <c r="B182" s="9" t="s">
        <v>1208</v>
      </c>
      <c r="C182" s="9">
        <f t="shared" si="22"/>
        <v>2</v>
      </c>
      <c r="D182" s="9">
        <f t="shared" si="23"/>
        <v>1</v>
      </c>
      <c r="E182" s="9">
        <v>1.0</v>
      </c>
      <c r="F182" s="9" t="s">
        <v>1209</v>
      </c>
      <c r="G182" s="9">
        <v>0.0</v>
      </c>
      <c r="H182" s="9">
        <v>0.0</v>
      </c>
      <c r="I182" s="9" t="s">
        <v>1210</v>
      </c>
      <c r="J182" s="10">
        <v>0.0</v>
      </c>
      <c r="K182" s="9" t="s">
        <v>1211</v>
      </c>
      <c r="L182" s="9">
        <f t="shared" si="37"/>
        <v>2</v>
      </c>
      <c r="M182" s="13"/>
      <c r="N182" s="9">
        <v>0.0</v>
      </c>
      <c r="O182" s="9" t="s">
        <v>1212</v>
      </c>
      <c r="P182" s="11">
        <f t="shared" si="5"/>
        <v>2</v>
      </c>
      <c r="T182" s="10">
        <v>2.0</v>
      </c>
      <c r="V182" s="12">
        <f t="shared" si="6"/>
        <v>0</v>
      </c>
    </row>
    <row r="183">
      <c r="A183" s="9" t="s">
        <v>1213</v>
      </c>
      <c r="B183" s="9" t="s">
        <v>1214</v>
      </c>
      <c r="C183" s="9">
        <f t="shared" si="22"/>
        <v>1</v>
      </c>
      <c r="D183" s="9">
        <f t="shared" si="23"/>
        <v>0</v>
      </c>
      <c r="E183" s="9">
        <v>1.0</v>
      </c>
      <c r="F183" s="9" t="s">
        <v>294</v>
      </c>
      <c r="G183" s="9">
        <v>0.0</v>
      </c>
      <c r="H183" s="9">
        <v>0.0</v>
      </c>
      <c r="I183" s="9" t="s">
        <v>1215</v>
      </c>
      <c r="J183" s="10">
        <v>0.0</v>
      </c>
      <c r="K183" s="9" t="s">
        <v>1216</v>
      </c>
      <c r="L183" s="9">
        <f t="shared" si="37"/>
        <v>1</v>
      </c>
      <c r="M183" s="9" t="s">
        <v>1217</v>
      </c>
      <c r="N183" s="9">
        <f t="shared" ref="N183:N186" si="39">IF(M183&lt;&gt;"", LEN(M183) - LEN(SUBSTITUTE(M183, ":", ""))
)</f>
        <v>1</v>
      </c>
      <c r="O183" s="9" t="s">
        <v>1218</v>
      </c>
      <c r="P183" s="11">
        <f t="shared" si="5"/>
        <v>2</v>
      </c>
      <c r="T183" s="10">
        <v>2.0</v>
      </c>
      <c r="V183" s="12">
        <f t="shared" si="6"/>
        <v>0</v>
      </c>
    </row>
    <row r="184">
      <c r="A184" s="9" t="s">
        <v>1219</v>
      </c>
      <c r="B184" s="9" t="s">
        <v>1220</v>
      </c>
      <c r="C184" s="9">
        <f t="shared" si="22"/>
        <v>4</v>
      </c>
      <c r="D184" s="9">
        <f t="shared" si="23"/>
        <v>1</v>
      </c>
      <c r="E184" s="9">
        <v>1.0</v>
      </c>
      <c r="F184" s="9" t="s">
        <v>1221</v>
      </c>
      <c r="G184" s="9">
        <v>0.0</v>
      </c>
      <c r="H184" s="9">
        <v>0.0</v>
      </c>
      <c r="I184" s="9" t="s">
        <v>1222</v>
      </c>
      <c r="J184" s="10">
        <v>0.0</v>
      </c>
      <c r="K184" s="9" t="s">
        <v>1223</v>
      </c>
      <c r="L184" s="9">
        <f t="shared" si="37"/>
        <v>2</v>
      </c>
      <c r="M184" s="9" t="s">
        <v>1224</v>
      </c>
      <c r="N184" s="9">
        <f t="shared" si="39"/>
        <v>2</v>
      </c>
      <c r="O184" s="9" t="s">
        <v>1225</v>
      </c>
      <c r="P184" s="11">
        <f t="shared" si="5"/>
        <v>4</v>
      </c>
      <c r="Q184" s="10">
        <v>3.0</v>
      </c>
      <c r="S184" s="10">
        <v>1.0</v>
      </c>
      <c r="V184" s="12">
        <f t="shared" si="6"/>
        <v>0</v>
      </c>
    </row>
    <row r="185">
      <c r="A185" s="9" t="s">
        <v>1226</v>
      </c>
      <c r="B185" s="9" t="s">
        <v>1227</v>
      </c>
      <c r="C185" s="9">
        <f t="shared" si="22"/>
        <v>3</v>
      </c>
      <c r="D185" s="9">
        <f t="shared" si="23"/>
        <v>1</v>
      </c>
      <c r="E185" s="9">
        <v>1.0</v>
      </c>
      <c r="F185" s="9" t="s">
        <v>1228</v>
      </c>
      <c r="G185" s="9">
        <v>1.0</v>
      </c>
      <c r="H185" s="9">
        <v>1.0</v>
      </c>
      <c r="I185" s="9" t="s">
        <v>1229</v>
      </c>
      <c r="J185" s="10">
        <v>0.0</v>
      </c>
      <c r="K185" s="13"/>
      <c r="L185" s="9">
        <v>0.0</v>
      </c>
      <c r="M185" s="9" t="s">
        <v>1230</v>
      </c>
      <c r="N185" s="9">
        <f t="shared" si="39"/>
        <v>2</v>
      </c>
      <c r="O185" s="9" t="s">
        <v>1231</v>
      </c>
      <c r="P185" s="11">
        <f t="shared" si="5"/>
        <v>2</v>
      </c>
      <c r="S185" s="10">
        <v>1.0</v>
      </c>
      <c r="T185" s="10">
        <v>1.0</v>
      </c>
      <c r="V185" s="12">
        <f t="shared" si="6"/>
        <v>0</v>
      </c>
    </row>
    <row r="186">
      <c r="A186" s="9" t="s">
        <v>1232</v>
      </c>
      <c r="B186" s="9" t="s">
        <v>1233</v>
      </c>
      <c r="C186" s="9">
        <f t="shared" si="22"/>
        <v>3</v>
      </c>
      <c r="D186" s="9">
        <f t="shared" si="23"/>
        <v>1</v>
      </c>
      <c r="E186" s="9">
        <v>1.0</v>
      </c>
      <c r="F186" s="9" t="s">
        <v>1234</v>
      </c>
      <c r="G186" s="9">
        <v>0.0</v>
      </c>
      <c r="H186" s="9">
        <v>0.0</v>
      </c>
      <c r="I186" s="9" t="s">
        <v>1235</v>
      </c>
      <c r="J186" s="10">
        <v>0.0</v>
      </c>
      <c r="K186" s="9" t="s">
        <v>1236</v>
      </c>
      <c r="L186" s="9">
        <f>IF(K186&lt;&gt;"", LEN(K186) - LEN(SUBSTITUTE(K186, ":", ""))
)</f>
        <v>1</v>
      </c>
      <c r="M186" s="9" t="s">
        <v>1237</v>
      </c>
      <c r="N186" s="9">
        <f t="shared" si="39"/>
        <v>1</v>
      </c>
      <c r="O186" s="9" t="s">
        <v>1238</v>
      </c>
      <c r="P186" s="11">
        <f t="shared" si="5"/>
        <v>2</v>
      </c>
      <c r="T186" s="10">
        <v>2.0</v>
      </c>
      <c r="V186" s="12">
        <f t="shared" si="6"/>
        <v>0</v>
      </c>
    </row>
    <row r="187">
      <c r="A187" s="9" t="s">
        <v>1239</v>
      </c>
      <c r="B187" s="9" t="s">
        <v>1240</v>
      </c>
      <c r="C187" s="9">
        <f t="shared" si="22"/>
        <v>3</v>
      </c>
      <c r="D187" s="9">
        <f t="shared" si="23"/>
        <v>1</v>
      </c>
      <c r="E187" s="9">
        <v>1.0</v>
      </c>
      <c r="F187" s="9" t="s">
        <v>1241</v>
      </c>
      <c r="G187" s="9">
        <v>0.0</v>
      </c>
      <c r="H187" s="9">
        <v>0.0</v>
      </c>
      <c r="I187" s="9" t="s">
        <v>1242</v>
      </c>
      <c r="J187" s="10">
        <v>0.0</v>
      </c>
      <c r="K187" s="13"/>
      <c r="L187" s="9">
        <v>0.0</v>
      </c>
      <c r="M187" s="13"/>
      <c r="N187" s="9">
        <v>0.0</v>
      </c>
      <c r="O187" s="9" t="s">
        <v>1243</v>
      </c>
      <c r="P187" s="11">
        <f t="shared" si="5"/>
        <v>0</v>
      </c>
      <c r="V187" s="12">
        <f t="shared" si="6"/>
        <v>0</v>
      </c>
    </row>
    <row r="188">
      <c r="A188" s="9" t="s">
        <v>1244</v>
      </c>
      <c r="B188" s="9" t="s">
        <v>1245</v>
      </c>
      <c r="C188" s="9">
        <f t="shared" si="22"/>
        <v>2</v>
      </c>
      <c r="D188" s="9">
        <f t="shared" si="23"/>
        <v>1</v>
      </c>
      <c r="E188" s="9">
        <v>0.0</v>
      </c>
      <c r="F188" s="9" t="s">
        <v>464</v>
      </c>
      <c r="G188" s="9">
        <v>0.0</v>
      </c>
      <c r="H188" s="9">
        <v>0.0</v>
      </c>
      <c r="I188" s="9" t="s">
        <v>1246</v>
      </c>
      <c r="J188" s="10">
        <v>0.0</v>
      </c>
      <c r="K188" s="13"/>
      <c r="L188" s="9">
        <v>0.0</v>
      </c>
      <c r="M188" s="13"/>
      <c r="N188" s="9">
        <v>0.0</v>
      </c>
      <c r="O188" s="9" t="s">
        <v>1247</v>
      </c>
      <c r="P188" s="11">
        <f t="shared" si="5"/>
        <v>0</v>
      </c>
      <c r="V188" s="12">
        <f t="shared" si="6"/>
        <v>0</v>
      </c>
    </row>
    <row r="189">
      <c r="A189" s="9" t="s">
        <v>1248</v>
      </c>
      <c r="B189" s="9" t="s">
        <v>1249</v>
      </c>
      <c r="C189" s="9">
        <f t="shared" si="22"/>
        <v>2</v>
      </c>
      <c r="D189" s="9">
        <f t="shared" si="23"/>
        <v>1</v>
      </c>
      <c r="E189" s="9">
        <v>1.0</v>
      </c>
      <c r="F189" s="9" t="s">
        <v>1250</v>
      </c>
      <c r="G189" s="9">
        <v>0.0</v>
      </c>
      <c r="H189" s="9">
        <v>0.0</v>
      </c>
      <c r="I189" s="9" t="s">
        <v>1251</v>
      </c>
      <c r="J189" s="10">
        <v>0.0</v>
      </c>
      <c r="K189" s="13"/>
      <c r="L189" s="9">
        <v>0.0</v>
      </c>
      <c r="M189" s="13"/>
      <c r="N189" s="9">
        <v>0.0</v>
      </c>
      <c r="O189" s="9" t="s">
        <v>1252</v>
      </c>
      <c r="P189" s="11">
        <f t="shared" si="5"/>
        <v>0</v>
      </c>
      <c r="V189" s="12">
        <f t="shared" si="6"/>
        <v>0</v>
      </c>
    </row>
    <row r="190">
      <c r="A190" s="9" t="s">
        <v>1253</v>
      </c>
      <c r="B190" s="9" t="s">
        <v>1254</v>
      </c>
      <c r="C190" s="9">
        <f t="shared" si="22"/>
        <v>1</v>
      </c>
      <c r="D190" s="9">
        <f t="shared" si="23"/>
        <v>0</v>
      </c>
      <c r="E190" s="9">
        <v>1.0</v>
      </c>
      <c r="F190" s="9" t="s">
        <v>1255</v>
      </c>
      <c r="G190" s="9">
        <v>0.0</v>
      </c>
      <c r="H190" s="9">
        <v>0.0</v>
      </c>
      <c r="I190" s="9" t="s">
        <v>1256</v>
      </c>
      <c r="J190" s="10">
        <v>0.0</v>
      </c>
      <c r="K190" s="13"/>
      <c r="L190" s="9">
        <v>0.0</v>
      </c>
      <c r="M190" s="13"/>
      <c r="N190" s="9">
        <v>0.0</v>
      </c>
      <c r="O190" s="9" t="s">
        <v>1257</v>
      </c>
      <c r="P190" s="11">
        <f t="shared" si="5"/>
        <v>0</v>
      </c>
      <c r="V190" s="12">
        <f t="shared" si="6"/>
        <v>0</v>
      </c>
    </row>
    <row r="191">
      <c r="A191" s="9" t="s">
        <v>1258</v>
      </c>
      <c r="B191" s="9" t="s">
        <v>1259</v>
      </c>
      <c r="C191" s="9">
        <f t="shared" si="22"/>
        <v>1</v>
      </c>
      <c r="D191" s="9">
        <f t="shared" si="23"/>
        <v>0</v>
      </c>
      <c r="E191" s="9">
        <v>0.0</v>
      </c>
      <c r="F191" s="9" t="s">
        <v>1260</v>
      </c>
      <c r="G191" s="9">
        <v>0.0</v>
      </c>
      <c r="H191" s="9">
        <v>0.0</v>
      </c>
      <c r="I191" s="9" t="s">
        <v>1261</v>
      </c>
      <c r="J191" s="10">
        <v>0.0</v>
      </c>
      <c r="K191" s="13"/>
      <c r="L191" s="9">
        <v>0.0</v>
      </c>
      <c r="M191" s="13"/>
      <c r="N191" s="9">
        <v>0.0</v>
      </c>
      <c r="O191" s="9" t="s">
        <v>1262</v>
      </c>
      <c r="P191" s="11">
        <f t="shared" si="5"/>
        <v>0</v>
      </c>
      <c r="V191" s="12">
        <f t="shared" si="6"/>
        <v>0</v>
      </c>
    </row>
    <row r="192">
      <c r="A192" s="9" t="s">
        <v>1263</v>
      </c>
      <c r="B192" s="9" t="s">
        <v>1264</v>
      </c>
      <c r="C192" s="9">
        <f t="shared" si="22"/>
        <v>4</v>
      </c>
      <c r="D192" s="9">
        <f t="shared" si="23"/>
        <v>1</v>
      </c>
      <c r="E192" s="9">
        <v>1.0</v>
      </c>
      <c r="F192" s="9" t="s">
        <v>1265</v>
      </c>
      <c r="G192" s="9">
        <v>0.0</v>
      </c>
      <c r="H192" s="9">
        <v>0.0</v>
      </c>
      <c r="I192" s="9" t="s">
        <v>1266</v>
      </c>
      <c r="J192" s="10">
        <v>0.0</v>
      </c>
      <c r="K192" s="9" t="s">
        <v>1267</v>
      </c>
      <c r="L192" s="9">
        <f>IF(K192&lt;&gt;"", LEN(K192) - LEN(SUBSTITUTE(K192, ":", ""))
)</f>
        <v>2</v>
      </c>
      <c r="M192" s="13"/>
      <c r="N192" s="9">
        <v>0.0</v>
      </c>
      <c r="O192" s="9" t="s">
        <v>1268</v>
      </c>
      <c r="P192" s="11">
        <f t="shared" si="5"/>
        <v>2</v>
      </c>
      <c r="Q192" s="10">
        <v>2.0</v>
      </c>
      <c r="V192" s="12">
        <f t="shared" si="6"/>
        <v>0</v>
      </c>
    </row>
    <row r="193">
      <c r="A193" s="9" t="s">
        <v>1269</v>
      </c>
      <c r="B193" s="9" t="s">
        <v>1270</v>
      </c>
      <c r="C193" s="9">
        <f t="shared" si="22"/>
        <v>3</v>
      </c>
      <c r="D193" s="9">
        <f t="shared" si="23"/>
        <v>1</v>
      </c>
      <c r="E193" s="9">
        <v>1.0</v>
      </c>
      <c r="F193" s="9" t="s">
        <v>1271</v>
      </c>
      <c r="G193" s="9">
        <v>1.0</v>
      </c>
      <c r="H193" s="9">
        <v>0.0</v>
      </c>
      <c r="I193" s="9" t="s">
        <v>1272</v>
      </c>
      <c r="J193" s="10">
        <v>0.0</v>
      </c>
      <c r="K193" s="13"/>
      <c r="L193" s="9">
        <v>0.0</v>
      </c>
      <c r="M193" s="9" t="s">
        <v>1273</v>
      </c>
      <c r="N193" s="9">
        <f t="shared" ref="N193:N194" si="40">IF(M193&lt;&gt;"", LEN(M193) - LEN(SUBSTITUTE(M193, ":", ""))
)</f>
        <v>2</v>
      </c>
      <c r="O193" s="9" t="s">
        <v>1274</v>
      </c>
      <c r="P193" s="11">
        <f t="shared" si="5"/>
        <v>2</v>
      </c>
      <c r="Q193" s="10">
        <v>1.0</v>
      </c>
      <c r="S193" s="10">
        <v>1.0</v>
      </c>
      <c r="V193" s="12">
        <f t="shared" si="6"/>
        <v>0</v>
      </c>
    </row>
    <row r="194">
      <c r="A194" s="9" t="s">
        <v>1275</v>
      </c>
      <c r="B194" s="9" t="s">
        <v>1276</v>
      </c>
      <c r="C194" s="9">
        <f t="shared" si="22"/>
        <v>1</v>
      </c>
      <c r="D194" s="9">
        <f t="shared" si="23"/>
        <v>0</v>
      </c>
      <c r="E194" s="9">
        <v>1.0</v>
      </c>
      <c r="F194" s="9" t="s">
        <v>152</v>
      </c>
      <c r="G194" s="9">
        <v>0.0</v>
      </c>
      <c r="H194" s="9">
        <v>0.0</v>
      </c>
      <c r="I194" s="9" t="s">
        <v>1277</v>
      </c>
      <c r="J194" s="10">
        <v>0.0</v>
      </c>
      <c r="K194" s="9" t="s">
        <v>1278</v>
      </c>
      <c r="L194" s="9">
        <f>IF(K194&lt;&gt;"", LEN(K194) - LEN(SUBSTITUTE(K194, ":", ""))
)</f>
        <v>2</v>
      </c>
      <c r="M194" s="9" t="s">
        <v>1279</v>
      </c>
      <c r="N194" s="9">
        <f t="shared" si="40"/>
        <v>2</v>
      </c>
      <c r="O194" s="9" t="s">
        <v>1280</v>
      </c>
      <c r="P194" s="11">
        <f t="shared" si="5"/>
        <v>4</v>
      </c>
      <c r="Q194" s="10">
        <v>3.0</v>
      </c>
      <c r="S194" s="10">
        <v>1.0</v>
      </c>
      <c r="V194" s="12">
        <f t="shared" si="6"/>
        <v>0</v>
      </c>
    </row>
    <row r="195">
      <c r="A195" s="9" t="s">
        <v>1281</v>
      </c>
      <c r="B195" s="9" t="s">
        <v>1282</v>
      </c>
      <c r="C195" s="9">
        <f t="shared" si="22"/>
        <v>2</v>
      </c>
      <c r="D195" s="9">
        <f t="shared" si="23"/>
        <v>1</v>
      </c>
      <c r="E195" s="9">
        <v>1.0</v>
      </c>
      <c r="F195" s="9" t="s">
        <v>1283</v>
      </c>
      <c r="G195" s="9">
        <v>1.0</v>
      </c>
      <c r="H195" s="9">
        <v>0.0</v>
      </c>
      <c r="I195" s="9" t="s">
        <v>1284</v>
      </c>
      <c r="J195" s="10">
        <v>0.0</v>
      </c>
      <c r="K195" s="13"/>
      <c r="L195" s="9">
        <v>0.0</v>
      </c>
      <c r="M195" s="13"/>
      <c r="N195" s="9">
        <v>0.0</v>
      </c>
      <c r="O195" s="9" t="s">
        <v>1285</v>
      </c>
      <c r="P195" s="11">
        <f t="shared" si="5"/>
        <v>0</v>
      </c>
      <c r="V195" s="12">
        <f t="shared" si="6"/>
        <v>0</v>
      </c>
    </row>
    <row r="196">
      <c r="A196" s="9" t="s">
        <v>1286</v>
      </c>
      <c r="B196" s="9" t="s">
        <v>1287</v>
      </c>
      <c r="C196" s="9">
        <f t="shared" si="22"/>
        <v>1</v>
      </c>
      <c r="D196" s="9">
        <f t="shared" si="23"/>
        <v>0</v>
      </c>
      <c r="E196" s="9">
        <v>1.0</v>
      </c>
      <c r="F196" s="9" t="s">
        <v>545</v>
      </c>
      <c r="G196" s="9">
        <v>0.0</v>
      </c>
      <c r="H196" s="9">
        <v>0.0</v>
      </c>
      <c r="I196" s="9" t="s">
        <v>1288</v>
      </c>
      <c r="J196" s="10">
        <v>0.0</v>
      </c>
      <c r="K196" s="9" t="s">
        <v>1289</v>
      </c>
      <c r="L196" s="9">
        <f t="shared" ref="L196:L201" si="41">IF(K196&lt;&gt;"", LEN(K196) - LEN(SUBSTITUTE(K196, ":", ""))
)</f>
        <v>2</v>
      </c>
      <c r="M196" s="9" t="s">
        <v>1290</v>
      </c>
      <c r="N196" s="9">
        <f t="shared" ref="N196:N202" si="42">IF(M196&lt;&gt;"", LEN(M196) - LEN(SUBSTITUTE(M196, ":", ""))
)</f>
        <v>2</v>
      </c>
      <c r="O196" s="9" t="s">
        <v>1291</v>
      </c>
      <c r="P196" s="11">
        <f t="shared" si="5"/>
        <v>4</v>
      </c>
      <c r="Q196" s="10">
        <v>3.0</v>
      </c>
      <c r="S196" s="10">
        <v>1.0</v>
      </c>
      <c r="V196" s="12">
        <f t="shared" si="6"/>
        <v>0</v>
      </c>
    </row>
    <row r="197">
      <c r="A197" s="9" t="s">
        <v>1292</v>
      </c>
      <c r="B197" s="9" t="s">
        <v>694</v>
      </c>
      <c r="C197" s="9">
        <f t="shared" si="22"/>
        <v>1</v>
      </c>
      <c r="D197" s="9">
        <f t="shared" si="23"/>
        <v>0</v>
      </c>
      <c r="E197" s="9">
        <v>0.0</v>
      </c>
      <c r="F197" s="9" t="s">
        <v>343</v>
      </c>
      <c r="G197" s="9">
        <v>0.0</v>
      </c>
      <c r="H197" s="9">
        <v>0.0</v>
      </c>
      <c r="I197" s="9" t="s">
        <v>1293</v>
      </c>
      <c r="J197" s="10">
        <v>0.0</v>
      </c>
      <c r="K197" s="9" t="s">
        <v>1294</v>
      </c>
      <c r="L197" s="9">
        <f t="shared" si="41"/>
        <v>2</v>
      </c>
      <c r="M197" s="9" t="s">
        <v>1295</v>
      </c>
      <c r="N197" s="9">
        <f t="shared" si="42"/>
        <v>1</v>
      </c>
      <c r="O197" s="9" t="s">
        <v>1296</v>
      </c>
      <c r="P197" s="11">
        <f t="shared" si="5"/>
        <v>3</v>
      </c>
      <c r="Q197" s="10">
        <v>2.0</v>
      </c>
      <c r="S197" s="10">
        <v>1.0</v>
      </c>
      <c r="V197" s="12">
        <f t="shared" si="6"/>
        <v>0</v>
      </c>
    </row>
    <row r="198">
      <c r="A198" s="9" t="s">
        <v>1297</v>
      </c>
      <c r="B198" s="9" t="s">
        <v>1298</v>
      </c>
      <c r="C198" s="9">
        <f t="shared" si="22"/>
        <v>1</v>
      </c>
      <c r="D198" s="9">
        <f t="shared" si="23"/>
        <v>0</v>
      </c>
      <c r="E198" s="9">
        <v>0.0</v>
      </c>
      <c r="F198" s="9" t="s">
        <v>1299</v>
      </c>
      <c r="G198" s="9">
        <v>0.0</v>
      </c>
      <c r="H198" s="9">
        <v>0.0</v>
      </c>
      <c r="I198" s="9" t="s">
        <v>1300</v>
      </c>
      <c r="J198" s="10">
        <v>0.0</v>
      </c>
      <c r="K198" s="9" t="s">
        <v>1301</v>
      </c>
      <c r="L198" s="9">
        <f t="shared" si="41"/>
        <v>1</v>
      </c>
      <c r="M198" s="9" t="s">
        <v>1302</v>
      </c>
      <c r="N198" s="9">
        <f t="shared" si="42"/>
        <v>1</v>
      </c>
      <c r="O198" s="9" t="s">
        <v>1303</v>
      </c>
      <c r="P198" s="11">
        <f t="shared" si="5"/>
        <v>2</v>
      </c>
      <c r="Q198" s="10">
        <v>1.0</v>
      </c>
      <c r="S198" s="10">
        <v>1.0</v>
      </c>
      <c r="V198" s="12">
        <f t="shared" si="6"/>
        <v>0</v>
      </c>
    </row>
    <row r="199">
      <c r="A199" s="9" t="s">
        <v>1304</v>
      </c>
      <c r="B199" s="9" t="s">
        <v>1305</v>
      </c>
      <c r="C199" s="9">
        <f t="shared" si="22"/>
        <v>4</v>
      </c>
      <c r="D199" s="9">
        <f t="shared" si="23"/>
        <v>1</v>
      </c>
      <c r="E199" s="9">
        <v>1.0</v>
      </c>
      <c r="F199" s="9" t="s">
        <v>1306</v>
      </c>
      <c r="G199" s="9">
        <v>0.0</v>
      </c>
      <c r="H199" s="9">
        <v>0.0</v>
      </c>
      <c r="I199" s="9" t="s">
        <v>1307</v>
      </c>
      <c r="J199" s="10">
        <v>0.0</v>
      </c>
      <c r="K199" s="9" t="s">
        <v>1308</v>
      </c>
      <c r="L199" s="9">
        <f t="shared" si="41"/>
        <v>1</v>
      </c>
      <c r="M199" s="9" t="s">
        <v>1309</v>
      </c>
      <c r="N199" s="9">
        <f t="shared" si="42"/>
        <v>1</v>
      </c>
      <c r="O199" s="9" t="s">
        <v>1310</v>
      </c>
      <c r="P199" s="11">
        <f t="shared" si="5"/>
        <v>2</v>
      </c>
      <c r="Q199" s="10">
        <v>1.0</v>
      </c>
      <c r="S199" s="10">
        <v>1.0</v>
      </c>
      <c r="V199" s="12">
        <f t="shared" si="6"/>
        <v>0</v>
      </c>
    </row>
    <row r="200">
      <c r="A200" s="9" t="s">
        <v>1311</v>
      </c>
      <c r="B200" s="9" t="s">
        <v>1312</v>
      </c>
      <c r="C200" s="9">
        <f t="shared" si="22"/>
        <v>1</v>
      </c>
      <c r="D200" s="9">
        <f t="shared" si="23"/>
        <v>0</v>
      </c>
      <c r="E200" s="9">
        <v>1.0</v>
      </c>
      <c r="F200" s="9" t="s">
        <v>343</v>
      </c>
      <c r="G200" s="9">
        <v>0.0</v>
      </c>
      <c r="H200" s="9">
        <v>0.0</v>
      </c>
      <c r="I200" s="9" t="s">
        <v>1313</v>
      </c>
      <c r="J200" s="10">
        <v>0.0</v>
      </c>
      <c r="K200" s="9" t="s">
        <v>1314</v>
      </c>
      <c r="L200" s="9">
        <f t="shared" si="41"/>
        <v>1</v>
      </c>
      <c r="M200" s="9" t="s">
        <v>1315</v>
      </c>
      <c r="N200" s="9">
        <f t="shared" si="42"/>
        <v>2</v>
      </c>
      <c r="O200" s="9" t="s">
        <v>1316</v>
      </c>
      <c r="P200" s="11">
        <f t="shared" si="5"/>
        <v>3</v>
      </c>
      <c r="S200" s="10">
        <v>1.0</v>
      </c>
      <c r="T200" s="10">
        <v>2.0</v>
      </c>
      <c r="V200" s="12">
        <f t="shared" si="6"/>
        <v>0</v>
      </c>
    </row>
    <row r="201">
      <c r="A201" s="9" t="s">
        <v>1317</v>
      </c>
      <c r="B201" s="9" t="s">
        <v>1318</v>
      </c>
      <c r="C201" s="9">
        <f t="shared" si="22"/>
        <v>3</v>
      </c>
      <c r="D201" s="9">
        <f t="shared" si="23"/>
        <v>1</v>
      </c>
      <c r="E201" s="9">
        <v>1.0</v>
      </c>
      <c r="F201" s="9" t="s">
        <v>1319</v>
      </c>
      <c r="G201" s="9">
        <v>0.0</v>
      </c>
      <c r="H201" s="9">
        <v>0.0</v>
      </c>
      <c r="I201" s="9" t="s">
        <v>1320</v>
      </c>
      <c r="J201" s="10">
        <v>0.0</v>
      </c>
      <c r="K201" s="9" t="s">
        <v>1321</v>
      </c>
      <c r="L201" s="9">
        <f t="shared" si="41"/>
        <v>2</v>
      </c>
      <c r="M201" s="9" t="s">
        <v>1322</v>
      </c>
      <c r="N201" s="9">
        <f t="shared" si="42"/>
        <v>1</v>
      </c>
      <c r="O201" s="9" t="s">
        <v>1323</v>
      </c>
      <c r="P201" s="11">
        <f t="shared" si="5"/>
        <v>3</v>
      </c>
      <c r="Q201" s="10">
        <v>3.0</v>
      </c>
      <c r="V201" s="12">
        <f t="shared" si="6"/>
        <v>0</v>
      </c>
    </row>
    <row r="202">
      <c r="A202" s="9" t="s">
        <v>1324</v>
      </c>
      <c r="B202" s="9" t="s">
        <v>1325</v>
      </c>
      <c r="C202" s="9">
        <f t="shared" si="22"/>
        <v>1</v>
      </c>
      <c r="D202" s="9">
        <f t="shared" si="23"/>
        <v>0</v>
      </c>
      <c r="E202" s="9">
        <v>0.0</v>
      </c>
      <c r="F202" s="9" t="s">
        <v>611</v>
      </c>
      <c r="G202" s="9">
        <v>0.0</v>
      </c>
      <c r="H202" s="9">
        <v>0.0</v>
      </c>
      <c r="I202" s="9" t="s">
        <v>1326</v>
      </c>
      <c r="J202" s="10">
        <v>0.0</v>
      </c>
      <c r="K202" s="13"/>
      <c r="L202" s="9">
        <v>0.0</v>
      </c>
      <c r="M202" s="9" t="s">
        <v>1327</v>
      </c>
      <c r="N202" s="9">
        <f t="shared" si="42"/>
        <v>1</v>
      </c>
      <c r="O202" s="9" t="s">
        <v>1328</v>
      </c>
      <c r="P202" s="11">
        <f t="shared" si="5"/>
        <v>1</v>
      </c>
      <c r="S202" s="10">
        <v>1.0</v>
      </c>
      <c r="V202" s="12">
        <f t="shared" si="6"/>
        <v>0</v>
      </c>
    </row>
    <row r="203">
      <c r="A203" s="9" t="s">
        <v>1329</v>
      </c>
      <c r="B203" s="9" t="s">
        <v>1325</v>
      </c>
      <c r="C203" s="9">
        <f t="shared" si="22"/>
        <v>1</v>
      </c>
      <c r="D203" s="9">
        <f t="shared" si="23"/>
        <v>0</v>
      </c>
      <c r="E203" s="9">
        <v>0.0</v>
      </c>
      <c r="F203" s="9" t="s">
        <v>92</v>
      </c>
      <c r="G203" s="9">
        <v>0.0</v>
      </c>
      <c r="H203" s="9">
        <v>0.0</v>
      </c>
      <c r="I203" s="9" t="s">
        <v>1330</v>
      </c>
      <c r="J203" s="10">
        <v>0.0</v>
      </c>
      <c r="K203" s="13"/>
      <c r="L203" s="9">
        <v>0.0</v>
      </c>
      <c r="M203" s="13"/>
      <c r="N203" s="9">
        <v>0.0</v>
      </c>
      <c r="O203" s="9" t="s">
        <v>1331</v>
      </c>
      <c r="P203" s="11">
        <f t="shared" si="5"/>
        <v>0</v>
      </c>
      <c r="V203" s="12">
        <f t="shared" si="6"/>
        <v>0</v>
      </c>
    </row>
    <row r="204">
      <c r="A204" s="9" t="s">
        <v>1332</v>
      </c>
      <c r="B204" s="9" t="s">
        <v>1333</v>
      </c>
      <c r="C204" s="9">
        <f t="shared" si="22"/>
        <v>4</v>
      </c>
      <c r="D204" s="9">
        <f t="shared" si="23"/>
        <v>1</v>
      </c>
      <c r="E204" s="9">
        <v>1.0</v>
      </c>
      <c r="F204" s="9" t="s">
        <v>1334</v>
      </c>
      <c r="G204" s="9">
        <v>0.0</v>
      </c>
      <c r="H204" s="9">
        <v>0.0</v>
      </c>
      <c r="I204" s="9" t="s">
        <v>1335</v>
      </c>
      <c r="J204" s="10">
        <v>0.0</v>
      </c>
      <c r="K204" s="13"/>
      <c r="L204" s="9">
        <v>0.0</v>
      </c>
      <c r="M204" s="13"/>
      <c r="N204" s="9">
        <v>0.0</v>
      </c>
      <c r="O204" s="9" t="s">
        <v>1336</v>
      </c>
      <c r="P204" s="11">
        <f t="shared" si="5"/>
        <v>0</v>
      </c>
      <c r="V204" s="12">
        <f t="shared" si="6"/>
        <v>0</v>
      </c>
    </row>
    <row r="205">
      <c r="A205" s="9" t="s">
        <v>1337</v>
      </c>
      <c r="B205" s="9" t="s">
        <v>1338</v>
      </c>
      <c r="C205" s="9">
        <f t="shared" si="22"/>
        <v>1</v>
      </c>
      <c r="D205" s="9">
        <f t="shared" si="23"/>
        <v>0</v>
      </c>
      <c r="E205" s="9">
        <v>1.0</v>
      </c>
      <c r="F205" s="9" t="s">
        <v>1339</v>
      </c>
      <c r="G205" s="9">
        <v>0.0</v>
      </c>
      <c r="H205" s="9">
        <v>0.0</v>
      </c>
      <c r="I205" s="9" t="s">
        <v>1340</v>
      </c>
      <c r="J205" s="10">
        <v>0.0</v>
      </c>
      <c r="K205" s="9" t="s">
        <v>1341</v>
      </c>
      <c r="L205" s="9">
        <f t="shared" ref="L205:L207" si="43">IF(K205&lt;&gt;"", LEN(K205) - LEN(SUBSTITUTE(K205, ":", ""))
)</f>
        <v>2</v>
      </c>
      <c r="M205" s="9" t="s">
        <v>1342</v>
      </c>
      <c r="N205" s="9">
        <f t="shared" ref="N205:N208" si="44">IF(M205&lt;&gt;"", LEN(M205) - LEN(SUBSTITUTE(M205, ":", ""))
)</f>
        <v>2</v>
      </c>
      <c r="O205" s="9" t="s">
        <v>1343</v>
      </c>
      <c r="P205" s="11">
        <f t="shared" si="5"/>
        <v>4</v>
      </c>
      <c r="Q205" s="10">
        <v>2.0</v>
      </c>
      <c r="S205" s="10">
        <v>1.0</v>
      </c>
      <c r="T205" s="10">
        <v>1.0</v>
      </c>
      <c r="V205" s="12">
        <f t="shared" si="6"/>
        <v>0</v>
      </c>
    </row>
    <row r="206">
      <c r="A206" s="9" t="s">
        <v>1344</v>
      </c>
      <c r="B206" s="9" t="s">
        <v>1345</v>
      </c>
      <c r="C206" s="9">
        <f t="shared" si="22"/>
        <v>3</v>
      </c>
      <c r="D206" s="9">
        <f t="shared" si="23"/>
        <v>1</v>
      </c>
      <c r="E206" s="9">
        <v>1.0</v>
      </c>
      <c r="F206" s="9" t="s">
        <v>343</v>
      </c>
      <c r="G206" s="9">
        <v>0.0</v>
      </c>
      <c r="H206" s="9">
        <v>0.0</v>
      </c>
      <c r="I206" s="9" t="s">
        <v>1346</v>
      </c>
      <c r="J206" s="10">
        <v>0.0</v>
      </c>
      <c r="K206" s="9" t="s">
        <v>1347</v>
      </c>
      <c r="L206" s="9">
        <f t="shared" si="43"/>
        <v>3</v>
      </c>
      <c r="M206" s="9" t="s">
        <v>1348</v>
      </c>
      <c r="N206" s="9">
        <f t="shared" si="44"/>
        <v>2</v>
      </c>
      <c r="O206" s="9" t="s">
        <v>1349</v>
      </c>
      <c r="P206" s="11">
        <f t="shared" si="5"/>
        <v>5</v>
      </c>
      <c r="Q206" s="10">
        <v>3.0</v>
      </c>
      <c r="T206" s="10">
        <v>2.0</v>
      </c>
      <c r="V206" s="12">
        <f t="shared" si="6"/>
        <v>0</v>
      </c>
    </row>
    <row r="207">
      <c r="A207" s="9" t="s">
        <v>1350</v>
      </c>
      <c r="B207" s="9" t="s">
        <v>1351</v>
      </c>
      <c r="C207" s="9">
        <f t="shared" si="22"/>
        <v>1</v>
      </c>
      <c r="D207" s="9">
        <f t="shared" si="23"/>
        <v>0</v>
      </c>
      <c r="E207" s="9">
        <v>1.0</v>
      </c>
      <c r="F207" s="9" t="s">
        <v>507</v>
      </c>
      <c r="G207" s="9">
        <v>0.0</v>
      </c>
      <c r="H207" s="9">
        <v>0.0</v>
      </c>
      <c r="I207" s="9" t="s">
        <v>1352</v>
      </c>
      <c r="J207" s="10">
        <v>0.0</v>
      </c>
      <c r="K207" s="9" t="s">
        <v>1353</v>
      </c>
      <c r="L207" s="9">
        <f t="shared" si="43"/>
        <v>1</v>
      </c>
      <c r="M207" s="9" t="s">
        <v>1354</v>
      </c>
      <c r="N207" s="9">
        <f t="shared" si="44"/>
        <v>1</v>
      </c>
      <c r="O207" s="9" t="s">
        <v>1355</v>
      </c>
      <c r="P207" s="11">
        <f t="shared" si="5"/>
        <v>2</v>
      </c>
      <c r="S207" s="10">
        <v>1.0</v>
      </c>
      <c r="T207" s="10">
        <v>1.0</v>
      </c>
      <c r="V207" s="12">
        <f t="shared" si="6"/>
        <v>0</v>
      </c>
    </row>
    <row r="208">
      <c r="A208" s="9" t="s">
        <v>1356</v>
      </c>
      <c r="B208" s="9" t="s">
        <v>1357</v>
      </c>
      <c r="C208" s="9">
        <f t="shared" si="22"/>
        <v>1</v>
      </c>
      <c r="D208" s="9">
        <f t="shared" si="23"/>
        <v>0</v>
      </c>
      <c r="E208" s="9">
        <v>1.0</v>
      </c>
      <c r="F208" s="9" t="s">
        <v>1358</v>
      </c>
      <c r="G208" s="9">
        <v>0.0</v>
      </c>
      <c r="H208" s="9">
        <v>0.0</v>
      </c>
      <c r="I208" s="9" t="s">
        <v>1359</v>
      </c>
      <c r="J208" s="10">
        <v>0.0</v>
      </c>
      <c r="K208" s="14"/>
      <c r="L208" s="9">
        <v>0.0</v>
      </c>
      <c r="M208" s="9" t="s">
        <v>1360</v>
      </c>
      <c r="N208" s="9">
        <f t="shared" si="44"/>
        <v>2</v>
      </c>
      <c r="O208" s="9" t="s">
        <v>1361</v>
      </c>
      <c r="P208" s="11">
        <f t="shared" si="5"/>
        <v>2</v>
      </c>
      <c r="Q208" s="10">
        <v>2.0</v>
      </c>
      <c r="V208" s="12">
        <f t="shared" si="6"/>
        <v>0</v>
      </c>
    </row>
    <row r="209">
      <c r="A209" s="9" t="s">
        <v>1362</v>
      </c>
      <c r="B209" s="9" t="s">
        <v>1363</v>
      </c>
      <c r="C209" s="9">
        <f t="shared" si="22"/>
        <v>3</v>
      </c>
      <c r="D209" s="9">
        <f t="shared" si="23"/>
        <v>1</v>
      </c>
      <c r="E209" s="9">
        <v>1.0</v>
      </c>
      <c r="F209" s="9" t="s">
        <v>1364</v>
      </c>
      <c r="G209" s="9">
        <v>0.0</v>
      </c>
      <c r="H209" s="9">
        <v>0.0</v>
      </c>
      <c r="I209" s="9" t="s">
        <v>1365</v>
      </c>
      <c r="J209" s="10">
        <v>0.0</v>
      </c>
      <c r="K209" s="9" t="s">
        <v>1366</v>
      </c>
      <c r="L209" s="9">
        <f t="shared" ref="L209:L217" si="45">IF(K209&lt;&gt;"", LEN(K209) - LEN(SUBSTITUTE(K209, ":", ""))
)</f>
        <v>1</v>
      </c>
      <c r="M209" s="13"/>
      <c r="N209" s="9">
        <v>0.0</v>
      </c>
      <c r="O209" s="9" t="s">
        <v>1367</v>
      </c>
      <c r="P209" s="11">
        <f t="shared" si="5"/>
        <v>1</v>
      </c>
      <c r="Q209" s="10">
        <v>1.0</v>
      </c>
      <c r="V209" s="12">
        <f t="shared" si="6"/>
        <v>0</v>
      </c>
    </row>
    <row r="210">
      <c r="A210" s="9" t="s">
        <v>1368</v>
      </c>
      <c r="B210" s="9" t="s">
        <v>1369</v>
      </c>
      <c r="C210" s="9">
        <f t="shared" si="22"/>
        <v>2</v>
      </c>
      <c r="D210" s="9">
        <f t="shared" si="23"/>
        <v>1</v>
      </c>
      <c r="E210" s="9">
        <v>1.0</v>
      </c>
      <c r="F210" s="9" t="s">
        <v>1370</v>
      </c>
      <c r="G210" s="9">
        <v>0.0</v>
      </c>
      <c r="H210" s="9">
        <v>0.0</v>
      </c>
      <c r="I210" s="9" t="s">
        <v>1371</v>
      </c>
      <c r="J210" s="10">
        <v>0.0</v>
      </c>
      <c r="K210" s="9" t="s">
        <v>1372</v>
      </c>
      <c r="L210" s="9">
        <f t="shared" si="45"/>
        <v>2</v>
      </c>
      <c r="M210" s="9" t="s">
        <v>1373</v>
      </c>
      <c r="N210" s="9">
        <f t="shared" ref="N210:N217" si="46">IF(M210&lt;&gt;"", LEN(M210) - LEN(SUBSTITUTE(M210, ":", ""))
)</f>
        <v>3</v>
      </c>
      <c r="O210" s="9" t="s">
        <v>1374</v>
      </c>
      <c r="P210" s="11">
        <f t="shared" si="5"/>
        <v>5</v>
      </c>
      <c r="Q210" s="10">
        <v>4.0</v>
      </c>
      <c r="S210" s="10">
        <v>1.0</v>
      </c>
      <c r="V210" s="12">
        <f t="shared" si="6"/>
        <v>0</v>
      </c>
    </row>
    <row r="211">
      <c r="A211" s="9" t="s">
        <v>1375</v>
      </c>
      <c r="B211" s="9" t="s">
        <v>1376</v>
      </c>
      <c r="C211" s="9">
        <f t="shared" si="22"/>
        <v>1</v>
      </c>
      <c r="D211" s="9">
        <f t="shared" si="23"/>
        <v>0</v>
      </c>
      <c r="E211" s="9">
        <v>1.0</v>
      </c>
      <c r="F211" s="9" t="s">
        <v>702</v>
      </c>
      <c r="G211" s="9">
        <v>0.0</v>
      </c>
      <c r="H211" s="9">
        <v>0.0</v>
      </c>
      <c r="I211" s="9" t="s">
        <v>1377</v>
      </c>
      <c r="J211" s="10">
        <v>0.0</v>
      </c>
      <c r="K211" s="9" t="s">
        <v>1378</v>
      </c>
      <c r="L211" s="9">
        <f t="shared" si="45"/>
        <v>2</v>
      </c>
      <c r="M211" s="9" t="s">
        <v>1379</v>
      </c>
      <c r="N211" s="9">
        <f t="shared" si="46"/>
        <v>3</v>
      </c>
      <c r="O211" s="9" t="s">
        <v>1380</v>
      </c>
      <c r="P211" s="11">
        <f t="shared" si="5"/>
        <v>5</v>
      </c>
      <c r="Q211" s="10">
        <v>4.0</v>
      </c>
      <c r="S211" s="10">
        <v>1.0</v>
      </c>
      <c r="V211" s="12">
        <f t="shared" si="6"/>
        <v>0</v>
      </c>
    </row>
    <row r="212">
      <c r="A212" s="9" t="s">
        <v>1381</v>
      </c>
      <c r="B212" s="9" t="s">
        <v>1382</v>
      </c>
      <c r="C212" s="9">
        <f t="shared" si="22"/>
        <v>3</v>
      </c>
      <c r="D212" s="9">
        <f t="shared" si="23"/>
        <v>1</v>
      </c>
      <c r="E212" s="9">
        <v>1.0</v>
      </c>
      <c r="F212" s="9" t="s">
        <v>1383</v>
      </c>
      <c r="G212" s="9">
        <v>1.0</v>
      </c>
      <c r="H212" s="9">
        <v>1.0</v>
      </c>
      <c r="I212" s="9" t="s">
        <v>1384</v>
      </c>
      <c r="J212" s="10">
        <v>0.0</v>
      </c>
      <c r="K212" s="9" t="s">
        <v>1385</v>
      </c>
      <c r="L212" s="9">
        <f t="shared" si="45"/>
        <v>2</v>
      </c>
      <c r="M212" s="9" t="s">
        <v>1386</v>
      </c>
      <c r="N212" s="9">
        <f t="shared" si="46"/>
        <v>2</v>
      </c>
      <c r="O212" s="9" t="s">
        <v>1387</v>
      </c>
      <c r="P212" s="11">
        <f t="shared" si="5"/>
        <v>4</v>
      </c>
      <c r="Q212" s="10">
        <v>4.0</v>
      </c>
      <c r="V212" s="12">
        <f t="shared" si="6"/>
        <v>0</v>
      </c>
    </row>
    <row r="213">
      <c r="A213" s="9" t="s">
        <v>1388</v>
      </c>
      <c r="B213" s="9" t="s">
        <v>1389</v>
      </c>
      <c r="C213" s="9">
        <f t="shared" si="22"/>
        <v>1</v>
      </c>
      <c r="D213" s="9">
        <f t="shared" si="23"/>
        <v>0</v>
      </c>
      <c r="E213" s="9">
        <v>0.0</v>
      </c>
      <c r="F213" s="9" t="s">
        <v>152</v>
      </c>
      <c r="G213" s="9">
        <v>0.0</v>
      </c>
      <c r="H213" s="9">
        <v>0.0</v>
      </c>
      <c r="I213" s="9" t="s">
        <v>1390</v>
      </c>
      <c r="J213" s="10">
        <v>0.0</v>
      </c>
      <c r="K213" s="9" t="s">
        <v>1391</v>
      </c>
      <c r="L213" s="9">
        <f t="shared" si="45"/>
        <v>2</v>
      </c>
      <c r="M213" s="9" t="s">
        <v>1392</v>
      </c>
      <c r="N213" s="9">
        <f t="shared" si="46"/>
        <v>3</v>
      </c>
      <c r="O213" s="9" t="s">
        <v>1393</v>
      </c>
      <c r="P213" s="11">
        <f t="shared" si="5"/>
        <v>5</v>
      </c>
      <c r="Q213" s="10">
        <v>3.0</v>
      </c>
      <c r="S213" s="10">
        <v>1.0</v>
      </c>
      <c r="T213" s="10">
        <v>1.0</v>
      </c>
      <c r="V213" s="12">
        <f t="shared" si="6"/>
        <v>0</v>
      </c>
    </row>
    <row r="214">
      <c r="A214" s="9" t="s">
        <v>1394</v>
      </c>
      <c r="B214" s="9" t="s">
        <v>1395</v>
      </c>
      <c r="C214" s="9">
        <f t="shared" si="22"/>
        <v>1</v>
      </c>
      <c r="D214" s="9">
        <f t="shared" si="23"/>
        <v>0</v>
      </c>
      <c r="E214" s="9">
        <v>1.0</v>
      </c>
      <c r="F214" s="9" t="s">
        <v>1396</v>
      </c>
      <c r="G214" s="9">
        <v>0.0</v>
      </c>
      <c r="H214" s="9">
        <v>0.0</v>
      </c>
      <c r="I214" s="9" t="s">
        <v>1397</v>
      </c>
      <c r="J214" s="10">
        <v>0.0</v>
      </c>
      <c r="K214" s="9" t="s">
        <v>1398</v>
      </c>
      <c r="L214" s="9">
        <f t="shared" si="45"/>
        <v>2</v>
      </c>
      <c r="M214" s="9" t="s">
        <v>1399</v>
      </c>
      <c r="N214" s="9">
        <f t="shared" si="46"/>
        <v>1</v>
      </c>
      <c r="O214" s="9" t="s">
        <v>1400</v>
      </c>
      <c r="P214" s="11">
        <f t="shared" si="5"/>
        <v>3</v>
      </c>
      <c r="Q214" s="10">
        <v>2.0</v>
      </c>
      <c r="T214" s="10">
        <v>1.0</v>
      </c>
      <c r="V214" s="12">
        <f t="shared" si="6"/>
        <v>0</v>
      </c>
    </row>
    <row r="215">
      <c r="A215" s="9" t="s">
        <v>1401</v>
      </c>
      <c r="B215" s="9" t="s">
        <v>151</v>
      </c>
      <c r="C215" s="9">
        <f t="shared" si="22"/>
        <v>1</v>
      </c>
      <c r="D215" s="9">
        <f t="shared" si="23"/>
        <v>0</v>
      </c>
      <c r="E215" s="9">
        <v>1.0</v>
      </c>
      <c r="F215" s="9" t="s">
        <v>152</v>
      </c>
      <c r="G215" s="9">
        <v>0.0</v>
      </c>
      <c r="H215" s="9">
        <v>0.0</v>
      </c>
      <c r="I215" s="9" t="s">
        <v>1402</v>
      </c>
      <c r="J215" s="10">
        <v>0.0</v>
      </c>
      <c r="K215" s="9" t="s">
        <v>1403</v>
      </c>
      <c r="L215" s="9">
        <f t="shared" si="45"/>
        <v>2</v>
      </c>
      <c r="M215" s="9" t="s">
        <v>1404</v>
      </c>
      <c r="N215" s="9">
        <f t="shared" si="46"/>
        <v>2</v>
      </c>
      <c r="O215" s="9" t="s">
        <v>1405</v>
      </c>
      <c r="P215" s="11">
        <f t="shared" si="5"/>
        <v>4</v>
      </c>
      <c r="Q215" s="10">
        <v>4.0</v>
      </c>
      <c r="V215" s="12">
        <f t="shared" si="6"/>
        <v>0</v>
      </c>
    </row>
    <row r="216">
      <c r="A216" s="9" t="s">
        <v>1406</v>
      </c>
      <c r="B216" s="9" t="s">
        <v>1407</v>
      </c>
      <c r="C216" s="9">
        <f t="shared" si="22"/>
        <v>3</v>
      </c>
      <c r="D216" s="9">
        <f t="shared" si="23"/>
        <v>1</v>
      </c>
      <c r="E216" s="9">
        <v>1.0</v>
      </c>
      <c r="F216" s="9" t="s">
        <v>201</v>
      </c>
      <c r="G216" s="9">
        <v>0.0</v>
      </c>
      <c r="H216" s="9">
        <v>0.0</v>
      </c>
      <c r="I216" s="9" t="s">
        <v>1408</v>
      </c>
      <c r="J216" s="10">
        <v>0.0</v>
      </c>
      <c r="K216" s="9" t="s">
        <v>1409</v>
      </c>
      <c r="L216" s="9">
        <f t="shared" si="45"/>
        <v>2</v>
      </c>
      <c r="M216" s="9" t="s">
        <v>1410</v>
      </c>
      <c r="N216" s="9">
        <f t="shared" si="46"/>
        <v>2</v>
      </c>
      <c r="O216" s="9" t="s">
        <v>1411</v>
      </c>
      <c r="P216" s="11">
        <f t="shared" si="5"/>
        <v>4</v>
      </c>
      <c r="Q216" s="10">
        <v>3.0</v>
      </c>
      <c r="S216" s="10">
        <v>1.0</v>
      </c>
      <c r="V216" s="12">
        <f t="shared" si="6"/>
        <v>0</v>
      </c>
    </row>
    <row r="217">
      <c r="A217" s="9" t="s">
        <v>1412</v>
      </c>
      <c r="B217" s="9" t="s">
        <v>1413</v>
      </c>
      <c r="C217" s="9">
        <f t="shared" si="22"/>
        <v>4</v>
      </c>
      <c r="D217" s="9">
        <f t="shared" si="23"/>
        <v>1</v>
      </c>
      <c r="E217" s="9">
        <v>1.0</v>
      </c>
      <c r="F217" s="9" t="s">
        <v>1414</v>
      </c>
      <c r="G217" s="9">
        <v>0.0</v>
      </c>
      <c r="H217" s="9">
        <v>0.0</v>
      </c>
      <c r="I217" s="9" t="s">
        <v>1415</v>
      </c>
      <c r="J217" s="10">
        <v>0.0</v>
      </c>
      <c r="K217" s="9" t="s">
        <v>1416</v>
      </c>
      <c r="L217" s="9">
        <f t="shared" si="45"/>
        <v>2</v>
      </c>
      <c r="M217" s="9" t="s">
        <v>1417</v>
      </c>
      <c r="N217" s="9">
        <f t="shared" si="46"/>
        <v>1</v>
      </c>
      <c r="O217" s="9" t="s">
        <v>1418</v>
      </c>
      <c r="P217" s="11">
        <f t="shared" si="5"/>
        <v>3</v>
      </c>
      <c r="Q217" s="10">
        <v>3.0</v>
      </c>
      <c r="V217" s="12">
        <f t="shared" si="6"/>
        <v>0</v>
      </c>
    </row>
    <row r="218">
      <c r="A218" s="9" t="s">
        <v>1419</v>
      </c>
      <c r="B218" s="9" t="s">
        <v>1420</v>
      </c>
      <c r="C218" s="9">
        <f t="shared" si="22"/>
        <v>13</v>
      </c>
      <c r="D218" s="9">
        <f t="shared" si="23"/>
        <v>1</v>
      </c>
      <c r="E218" s="9">
        <v>1.0</v>
      </c>
      <c r="F218" s="9" t="s">
        <v>1421</v>
      </c>
      <c r="G218" s="9">
        <v>0.0</v>
      </c>
      <c r="H218" s="9">
        <v>0.0</v>
      </c>
      <c r="I218" s="9" t="s">
        <v>1422</v>
      </c>
      <c r="J218" s="10">
        <v>0.0</v>
      </c>
      <c r="K218" s="13"/>
      <c r="L218" s="9">
        <v>0.0</v>
      </c>
      <c r="M218" s="13"/>
      <c r="N218" s="9">
        <v>0.0</v>
      </c>
      <c r="O218" s="9" t="s">
        <v>1423</v>
      </c>
      <c r="P218" s="11">
        <f t="shared" si="5"/>
        <v>0</v>
      </c>
      <c r="V218" s="12">
        <f t="shared" si="6"/>
        <v>0</v>
      </c>
    </row>
    <row r="219">
      <c r="A219" s="9" t="s">
        <v>1424</v>
      </c>
      <c r="B219" s="9" t="s">
        <v>1425</v>
      </c>
      <c r="C219" s="9">
        <f t="shared" si="22"/>
        <v>1</v>
      </c>
      <c r="D219" s="9">
        <f t="shared" si="23"/>
        <v>0</v>
      </c>
      <c r="E219" s="9">
        <v>0.0</v>
      </c>
      <c r="F219" s="9" t="s">
        <v>1426</v>
      </c>
      <c r="G219" s="9">
        <v>0.0</v>
      </c>
      <c r="H219" s="9">
        <v>0.0</v>
      </c>
      <c r="I219" s="9" t="s">
        <v>1427</v>
      </c>
      <c r="J219" s="10">
        <v>0.0</v>
      </c>
      <c r="K219" s="9" t="s">
        <v>1428</v>
      </c>
      <c r="L219" s="9">
        <f t="shared" ref="L219:L220" si="47">IF(K219&lt;&gt;"", LEN(K219) - LEN(SUBSTITUTE(K219, ":", ""))
)</f>
        <v>2</v>
      </c>
      <c r="M219" s="13"/>
      <c r="N219" s="9">
        <v>0.0</v>
      </c>
      <c r="O219" s="9" t="s">
        <v>1429</v>
      </c>
      <c r="P219" s="11">
        <f t="shared" si="5"/>
        <v>2</v>
      </c>
      <c r="T219" s="10">
        <v>2.0</v>
      </c>
      <c r="V219" s="12">
        <f t="shared" si="6"/>
        <v>0</v>
      </c>
    </row>
    <row r="220">
      <c r="A220" s="9" t="s">
        <v>1430</v>
      </c>
      <c r="B220" s="9" t="s">
        <v>1431</v>
      </c>
      <c r="C220" s="9">
        <f t="shared" si="22"/>
        <v>3</v>
      </c>
      <c r="D220" s="9">
        <f t="shared" si="23"/>
        <v>1</v>
      </c>
      <c r="E220" s="9">
        <v>0.0</v>
      </c>
      <c r="F220" s="9" t="s">
        <v>1432</v>
      </c>
      <c r="G220" s="9">
        <v>1.0</v>
      </c>
      <c r="H220" s="9">
        <v>0.0</v>
      </c>
      <c r="I220" s="9" t="s">
        <v>1433</v>
      </c>
      <c r="J220" s="10">
        <v>0.0</v>
      </c>
      <c r="K220" s="9" t="s">
        <v>1434</v>
      </c>
      <c r="L220" s="9">
        <f t="shared" si="47"/>
        <v>2</v>
      </c>
      <c r="M220" s="9" t="s">
        <v>1435</v>
      </c>
      <c r="N220" s="9">
        <f t="shared" ref="N220:N223" si="48">IF(M220&lt;&gt;"", LEN(M220) - LEN(SUBSTITUTE(M220, ":", ""))
)</f>
        <v>1</v>
      </c>
      <c r="O220" s="9" t="s">
        <v>1436</v>
      </c>
      <c r="P220" s="11">
        <f t="shared" si="5"/>
        <v>3</v>
      </c>
      <c r="Q220" s="10">
        <v>3.0</v>
      </c>
      <c r="V220" s="12">
        <f t="shared" si="6"/>
        <v>0</v>
      </c>
    </row>
    <row r="221">
      <c r="A221" s="9" t="s">
        <v>1437</v>
      </c>
      <c r="B221" s="9" t="s">
        <v>1438</v>
      </c>
      <c r="C221" s="9">
        <f t="shared" si="22"/>
        <v>1</v>
      </c>
      <c r="D221" s="9">
        <f t="shared" si="23"/>
        <v>0</v>
      </c>
      <c r="E221" s="9">
        <v>1.0</v>
      </c>
      <c r="F221" s="9" t="s">
        <v>579</v>
      </c>
      <c r="G221" s="9">
        <v>0.0</v>
      </c>
      <c r="H221" s="9">
        <v>0.0</v>
      </c>
      <c r="I221" s="9" t="s">
        <v>1439</v>
      </c>
      <c r="J221" s="10">
        <v>0.0</v>
      </c>
      <c r="K221" s="13"/>
      <c r="L221" s="9">
        <v>0.0</v>
      </c>
      <c r="M221" s="9" t="s">
        <v>1440</v>
      </c>
      <c r="N221" s="9">
        <f t="shared" si="48"/>
        <v>2</v>
      </c>
      <c r="O221" s="9" t="s">
        <v>1441</v>
      </c>
      <c r="P221" s="11">
        <f t="shared" si="5"/>
        <v>2</v>
      </c>
      <c r="Q221" s="10">
        <v>1.0</v>
      </c>
      <c r="S221" s="10">
        <v>1.0</v>
      </c>
      <c r="V221" s="12">
        <f t="shared" si="6"/>
        <v>0</v>
      </c>
    </row>
    <row r="222">
      <c r="A222" s="9" t="s">
        <v>1442</v>
      </c>
      <c r="B222" s="9" t="s">
        <v>1443</v>
      </c>
      <c r="C222" s="9">
        <f t="shared" si="22"/>
        <v>1</v>
      </c>
      <c r="D222" s="9">
        <f t="shared" si="23"/>
        <v>0</v>
      </c>
      <c r="E222" s="9">
        <v>1.0</v>
      </c>
      <c r="F222" s="9" t="s">
        <v>180</v>
      </c>
      <c r="G222" s="9">
        <v>0.0</v>
      </c>
      <c r="H222" s="9">
        <v>0.0</v>
      </c>
      <c r="I222" s="9" t="s">
        <v>1444</v>
      </c>
      <c r="J222" s="10">
        <v>0.0</v>
      </c>
      <c r="K222" s="13"/>
      <c r="L222" s="9">
        <v>0.0</v>
      </c>
      <c r="M222" s="9" t="s">
        <v>1445</v>
      </c>
      <c r="N222" s="9">
        <f t="shared" si="48"/>
        <v>2</v>
      </c>
      <c r="O222" s="9" t="s">
        <v>1446</v>
      </c>
      <c r="P222" s="11">
        <f t="shared" si="5"/>
        <v>2</v>
      </c>
      <c r="Q222" s="10">
        <v>1.0</v>
      </c>
      <c r="S222" s="10">
        <v>1.0</v>
      </c>
      <c r="V222" s="12">
        <f t="shared" si="6"/>
        <v>0</v>
      </c>
    </row>
    <row r="223">
      <c r="A223" s="9" t="s">
        <v>1447</v>
      </c>
      <c r="B223" s="9" t="s">
        <v>1448</v>
      </c>
      <c r="C223" s="9">
        <f t="shared" si="22"/>
        <v>6</v>
      </c>
      <c r="D223" s="9">
        <f t="shared" si="23"/>
        <v>1</v>
      </c>
      <c r="E223" s="9">
        <v>1.0</v>
      </c>
      <c r="F223" s="9" t="s">
        <v>1449</v>
      </c>
      <c r="G223" s="9">
        <v>1.0</v>
      </c>
      <c r="H223" s="9">
        <v>0.0</v>
      </c>
      <c r="I223" s="9" t="s">
        <v>1450</v>
      </c>
      <c r="J223" s="10">
        <v>0.0</v>
      </c>
      <c r="K223" s="9" t="s">
        <v>1451</v>
      </c>
      <c r="L223" s="9">
        <f t="shared" ref="L223:L224" si="49">IF(K223&lt;&gt;"", LEN(K223) - LEN(SUBSTITUTE(K223, ":", ""))
)</f>
        <v>2</v>
      </c>
      <c r="M223" s="9" t="s">
        <v>1452</v>
      </c>
      <c r="N223" s="9">
        <f t="shared" si="48"/>
        <v>2</v>
      </c>
      <c r="O223" s="9" t="s">
        <v>1453</v>
      </c>
      <c r="P223" s="11">
        <f t="shared" si="5"/>
        <v>4</v>
      </c>
      <c r="Q223" s="10">
        <v>4.0</v>
      </c>
      <c r="V223" s="12">
        <f t="shared" si="6"/>
        <v>0</v>
      </c>
    </row>
    <row r="224">
      <c r="A224" s="9" t="s">
        <v>1454</v>
      </c>
      <c r="B224" s="9" t="s">
        <v>1455</v>
      </c>
      <c r="C224" s="9">
        <f t="shared" si="22"/>
        <v>13</v>
      </c>
      <c r="D224" s="9">
        <f t="shared" si="23"/>
        <v>1</v>
      </c>
      <c r="E224" s="9">
        <v>1.0</v>
      </c>
      <c r="F224" s="9" t="s">
        <v>1456</v>
      </c>
      <c r="G224" s="9">
        <v>1.0</v>
      </c>
      <c r="H224" s="9">
        <v>1.0</v>
      </c>
      <c r="I224" s="9" t="s">
        <v>1457</v>
      </c>
      <c r="J224" s="10">
        <v>0.0</v>
      </c>
      <c r="K224" s="9" t="s">
        <v>1458</v>
      </c>
      <c r="L224" s="9">
        <f t="shared" si="49"/>
        <v>2</v>
      </c>
      <c r="M224" s="9" t="s">
        <v>1459</v>
      </c>
      <c r="N224" s="9">
        <v>1.0</v>
      </c>
      <c r="O224" s="9" t="s">
        <v>1460</v>
      </c>
      <c r="P224" s="11">
        <f t="shared" si="5"/>
        <v>3</v>
      </c>
      <c r="Q224" s="10">
        <v>2.0</v>
      </c>
      <c r="S224" s="10">
        <v>1.0</v>
      </c>
      <c r="V224" s="12">
        <f t="shared" si="6"/>
        <v>0</v>
      </c>
    </row>
    <row r="225">
      <c r="A225" s="9" t="s">
        <v>1461</v>
      </c>
      <c r="B225" s="9" t="s">
        <v>1462</v>
      </c>
      <c r="C225" s="9">
        <f t="shared" si="22"/>
        <v>2</v>
      </c>
      <c r="D225" s="9">
        <f t="shared" si="23"/>
        <v>1</v>
      </c>
      <c r="E225" s="9">
        <v>1.0</v>
      </c>
      <c r="F225" s="9" t="s">
        <v>1463</v>
      </c>
      <c r="G225" s="9">
        <v>0.0</v>
      </c>
      <c r="H225" s="9">
        <v>0.0</v>
      </c>
      <c r="I225" s="9" t="s">
        <v>1464</v>
      </c>
      <c r="J225" s="10">
        <v>0.0</v>
      </c>
      <c r="K225" s="13"/>
      <c r="L225" s="9">
        <v>0.0</v>
      </c>
      <c r="M225" s="13"/>
      <c r="N225" s="9">
        <v>0.0</v>
      </c>
      <c r="O225" s="9" t="s">
        <v>1465</v>
      </c>
      <c r="P225" s="11">
        <f t="shared" si="5"/>
        <v>0</v>
      </c>
      <c r="V225" s="12">
        <f t="shared" si="6"/>
        <v>0</v>
      </c>
    </row>
    <row r="226">
      <c r="A226" s="9" t="s">
        <v>1466</v>
      </c>
      <c r="B226" s="9" t="s">
        <v>1467</v>
      </c>
      <c r="C226" s="9">
        <f t="shared" si="22"/>
        <v>5</v>
      </c>
      <c r="D226" s="9">
        <f t="shared" si="23"/>
        <v>1</v>
      </c>
      <c r="E226" s="9">
        <v>1.0</v>
      </c>
      <c r="F226" s="9" t="s">
        <v>1468</v>
      </c>
      <c r="G226" s="9">
        <v>0.0</v>
      </c>
      <c r="H226" s="9">
        <v>0.0</v>
      </c>
      <c r="I226" s="9" t="s">
        <v>1469</v>
      </c>
      <c r="J226" s="10">
        <v>0.0</v>
      </c>
      <c r="K226" s="9" t="s">
        <v>1470</v>
      </c>
      <c r="L226" s="9">
        <f>IF(K226&lt;&gt;"", LEN(K226) - LEN(SUBSTITUTE(K226, ":", ""))
)</f>
        <v>2</v>
      </c>
      <c r="M226" s="14"/>
      <c r="N226" s="9">
        <v>0.0</v>
      </c>
      <c r="O226" s="9" t="s">
        <v>1471</v>
      </c>
      <c r="P226" s="11">
        <f t="shared" si="5"/>
        <v>2</v>
      </c>
      <c r="R226" s="10">
        <v>2.0</v>
      </c>
      <c r="V226" s="12">
        <f t="shared" si="6"/>
        <v>0</v>
      </c>
    </row>
    <row r="227">
      <c r="A227" s="9" t="s">
        <v>1472</v>
      </c>
      <c r="B227" s="9" t="s">
        <v>1473</v>
      </c>
      <c r="C227" s="9">
        <f t="shared" si="22"/>
        <v>3</v>
      </c>
      <c r="D227" s="9">
        <f t="shared" si="23"/>
        <v>1</v>
      </c>
      <c r="E227" s="9">
        <v>1.0</v>
      </c>
      <c r="F227" s="9" t="s">
        <v>1474</v>
      </c>
      <c r="G227" s="9">
        <v>0.0</v>
      </c>
      <c r="H227" s="9">
        <v>0.0</v>
      </c>
      <c r="I227" s="9" t="s">
        <v>1475</v>
      </c>
      <c r="J227" s="10">
        <v>0.0</v>
      </c>
      <c r="K227" s="13"/>
      <c r="L227" s="9">
        <v>0.0</v>
      </c>
      <c r="M227" s="9" t="s">
        <v>1476</v>
      </c>
      <c r="N227" s="9">
        <f>IF(M227&lt;&gt;"", LEN(M227) - LEN(SUBSTITUTE(M227, ":", ""))
)</f>
        <v>2</v>
      </c>
      <c r="O227" s="9" t="s">
        <v>1477</v>
      </c>
      <c r="P227" s="11">
        <f t="shared" si="5"/>
        <v>2</v>
      </c>
      <c r="Q227" s="10">
        <v>1.0</v>
      </c>
      <c r="S227" s="10">
        <v>1.0</v>
      </c>
      <c r="V227" s="12">
        <f t="shared" si="6"/>
        <v>0</v>
      </c>
    </row>
    <row r="228">
      <c r="A228" s="9" t="s">
        <v>1478</v>
      </c>
      <c r="B228" s="9" t="s">
        <v>1479</v>
      </c>
      <c r="C228" s="9">
        <f t="shared" si="22"/>
        <v>1</v>
      </c>
      <c r="D228" s="9">
        <f t="shared" si="23"/>
        <v>0</v>
      </c>
      <c r="E228" s="9">
        <v>0.0</v>
      </c>
      <c r="F228" s="9" t="s">
        <v>180</v>
      </c>
      <c r="G228" s="9">
        <v>0.0</v>
      </c>
      <c r="H228" s="9">
        <v>0.0</v>
      </c>
      <c r="I228" s="9" t="s">
        <v>1480</v>
      </c>
      <c r="J228" s="10">
        <v>0.0</v>
      </c>
      <c r="K228" s="13"/>
      <c r="L228" s="9">
        <v>0.0</v>
      </c>
      <c r="M228" s="13"/>
      <c r="N228" s="9">
        <v>0.0</v>
      </c>
      <c r="O228" s="9" t="s">
        <v>1481</v>
      </c>
      <c r="P228" s="11">
        <f t="shared" si="5"/>
        <v>0</v>
      </c>
      <c r="V228" s="12">
        <f t="shared" si="6"/>
        <v>0</v>
      </c>
    </row>
    <row r="229">
      <c r="A229" s="9" t="s">
        <v>1482</v>
      </c>
      <c r="B229" s="9" t="s">
        <v>1483</v>
      </c>
      <c r="C229" s="9">
        <f t="shared" si="22"/>
        <v>2</v>
      </c>
      <c r="D229" s="9">
        <f t="shared" si="23"/>
        <v>1</v>
      </c>
      <c r="E229" s="9">
        <v>0.0</v>
      </c>
      <c r="F229" s="9" t="s">
        <v>1484</v>
      </c>
      <c r="G229" s="9">
        <v>0.0</v>
      </c>
      <c r="H229" s="9">
        <v>0.0</v>
      </c>
      <c r="I229" s="9" t="s">
        <v>1485</v>
      </c>
      <c r="J229" s="10">
        <v>0.0</v>
      </c>
      <c r="K229" s="9" t="s">
        <v>1486</v>
      </c>
      <c r="L229" s="9">
        <f t="shared" ref="L229:L231" si="50">IF(K229&lt;&gt;"", LEN(K229) - LEN(SUBSTITUTE(K229, ":", ""))
)</f>
        <v>2</v>
      </c>
      <c r="M229" s="9" t="s">
        <v>1487</v>
      </c>
      <c r="N229" s="9">
        <f>IF(M229&lt;&gt;"", LEN(M229) - LEN(SUBSTITUTE(M229, ":", ""))
)</f>
        <v>1</v>
      </c>
      <c r="O229" s="9" t="s">
        <v>1488</v>
      </c>
      <c r="P229" s="11">
        <f t="shared" si="5"/>
        <v>3</v>
      </c>
      <c r="R229" s="10">
        <v>3.0</v>
      </c>
      <c r="V229" s="12">
        <f t="shared" si="6"/>
        <v>0</v>
      </c>
    </row>
    <row r="230">
      <c r="A230" s="9" t="s">
        <v>1489</v>
      </c>
      <c r="B230" s="9" t="s">
        <v>1490</v>
      </c>
      <c r="C230" s="9">
        <f t="shared" si="22"/>
        <v>1</v>
      </c>
      <c r="D230" s="9">
        <f t="shared" si="23"/>
        <v>0</v>
      </c>
      <c r="E230" s="9">
        <v>1.0</v>
      </c>
      <c r="F230" s="9" t="s">
        <v>1491</v>
      </c>
      <c r="G230" s="9">
        <v>0.0</v>
      </c>
      <c r="H230" s="9">
        <v>0.0</v>
      </c>
      <c r="I230" s="9" t="s">
        <v>1492</v>
      </c>
      <c r="J230" s="10">
        <v>0.0</v>
      </c>
      <c r="K230" s="9" t="s">
        <v>1493</v>
      </c>
      <c r="L230" s="9">
        <f t="shared" si="50"/>
        <v>3</v>
      </c>
      <c r="M230" s="13"/>
      <c r="N230" s="9">
        <v>0.0</v>
      </c>
      <c r="O230" s="9" t="s">
        <v>1494</v>
      </c>
      <c r="P230" s="11">
        <f t="shared" si="5"/>
        <v>3</v>
      </c>
      <c r="Q230" s="10">
        <v>3.0</v>
      </c>
      <c r="V230" s="12">
        <f t="shared" si="6"/>
        <v>0</v>
      </c>
    </row>
    <row r="231">
      <c r="A231" s="9" t="s">
        <v>1495</v>
      </c>
      <c r="B231" s="9" t="s">
        <v>1496</v>
      </c>
      <c r="C231" s="9">
        <f t="shared" si="22"/>
        <v>1</v>
      </c>
      <c r="D231" s="9">
        <f t="shared" si="23"/>
        <v>0</v>
      </c>
      <c r="E231" s="9">
        <v>0.0</v>
      </c>
      <c r="F231" s="9" t="s">
        <v>464</v>
      </c>
      <c r="G231" s="9">
        <v>0.0</v>
      </c>
      <c r="H231" s="9">
        <v>0.0</v>
      </c>
      <c r="I231" s="9" t="s">
        <v>1497</v>
      </c>
      <c r="J231" s="10">
        <v>0.0</v>
      </c>
      <c r="K231" s="9" t="s">
        <v>1498</v>
      </c>
      <c r="L231" s="9">
        <f t="shared" si="50"/>
        <v>2</v>
      </c>
      <c r="M231" s="9" t="s">
        <v>1499</v>
      </c>
      <c r="N231" s="9">
        <f>IF(M231&lt;&gt;"", LEN(M231) - LEN(SUBSTITUTE(M231, ":", ""))
)</f>
        <v>1</v>
      </c>
      <c r="O231" s="9" t="s">
        <v>1500</v>
      </c>
      <c r="P231" s="11">
        <f t="shared" si="5"/>
        <v>3</v>
      </c>
      <c r="Q231" s="10">
        <v>3.0</v>
      </c>
      <c r="V231" s="12">
        <f t="shared" si="6"/>
        <v>0</v>
      </c>
    </row>
    <row r="232">
      <c r="A232" s="9" t="s">
        <v>1501</v>
      </c>
      <c r="B232" s="9" t="s">
        <v>1502</v>
      </c>
      <c r="C232" s="9">
        <f t="shared" si="22"/>
        <v>2</v>
      </c>
      <c r="D232" s="9">
        <f t="shared" si="23"/>
        <v>1</v>
      </c>
      <c r="E232" s="9">
        <v>1.0</v>
      </c>
      <c r="F232" s="9" t="s">
        <v>1503</v>
      </c>
      <c r="G232" s="9">
        <v>0.0</v>
      </c>
      <c r="H232" s="9">
        <v>0.0</v>
      </c>
      <c r="I232" s="9" t="s">
        <v>1504</v>
      </c>
      <c r="J232" s="10">
        <v>0.0</v>
      </c>
      <c r="K232" s="14"/>
      <c r="L232" s="9">
        <v>0.0</v>
      </c>
      <c r="M232" s="14"/>
      <c r="N232" s="9">
        <v>0.0</v>
      </c>
      <c r="O232" s="9" t="s">
        <v>1505</v>
      </c>
      <c r="P232" s="11">
        <f t="shared" si="5"/>
        <v>0</v>
      </c>
      <c r="V232" s="12">
        <f t="shared" si="6"/>
        <v>0</v>
      </c>
    </row>
    <row r="233">
      <c r="A233" s="9" t="s">
        <v>1506</v>
      </c>
      <c r="B233" s="9" t="s">
        <v>1507</v>
      </c>
      <c r="C233" s="9">
        <f t="shared" si="22"/>
        <v>1</v>
      </c>
      <c r="D233" s="9">
        <f t="shared" si="23"/>
        <v>0</v>
      </c>
      <c r="E233" s="9">
        <v>0.0</v>
      </c>
      <c r="F233" s="9" t="s">
        <v>1508</v>
      </c>
      <c r="G233" s="9">
        <v>0.0</v>
      </c>
      <c r="H233" s="9">
        <v>0.0</v>
      </c>
      <c r="I233" s="9" t="s">
        <v>1509</v>
      </c>
      <c r="J233" s="10">
        <v>0.0</v>
      </c>
      <c r="K233" s="9" t="s">
        <v>1510</v>
      </c>
      <c r="L233" s="9">
        <f t="shared" ref="L233:L248" si="51">IF(K233&lt;&gt;"", LEN(K233) - LEN(SUBSTITUTE(K233, ":", ""))
)</f>
        <v>2</v>
      </c>
      <c r="M233" s="9" t="s">
        <v>1511</v>
      </c>
      <c r="N233" s="9">
        <f t="shared" ref="N233:N245" si="52">IF(M233&lt;&gt;"", LEN(M233) - LEN(SUBSTITUTE(M233, ":", ""))
)</f>
        <v>1</v>
      </c>
      <c r="O233" s="9" t="s">
        <v>1512</v>
      </c>
      <c r="P233" s="11">
        <f t="shared" si="5"/>
        <v>3</v>
      </c>
      <c r="S233" s="10">
        <v>1.0</v>
      </c>
      <c r="T233" s="10">
        <v>2.0</v>
      </c>
      <c r="V233" s="12">
        <f t="shared" si="6"/>
        <v>0</v>
      </c>
    </row>
    <row r="234">
      <c r="A234" s="9" t="s">
        <v>1513</v>
      </c>
      <c r="B234" s="9" t="s">
        <v>1514</v>
      </c>
      <c r="C234" s="9">
        <f t="shared" si="22"/>
        <v>2</v>
      </c>
      <c r="D234" s="9">
        <f t="shared" si="23"/>
        <v>1</v>
      </c>
      <c r="E234" s="9">
        <v>1.0</v>
      </c>
      <c r="F234" s="9" t="s">
        <v>1515</v>
      </c>
      <c r="G234" s="9">
        <v>0.0</v>
      </c>
      <c r="H234" s="9">
        <v>0.0</v>
      </c>
      <c r="I234" s="9" t="s">
        <v>1516</v>
      </c>
      <c r="J234" s="10">
        <v>0.0</v>
      </c>
      <c r="K234" s="9" t="s">
        <v>1517</v>
      </c>
      <c r="L234" s="9">
        <f t="shared" si="51"/>
        <v>3</v>
      </c>
      <c r="M234" s="9" t="s">
        <v>1518</v>
      </c>
      <c r="N234" s="9">
        <f t="shared" si="52"/>
        <v>2</v>
      </c>
      <c r="O234" s="9" t="s">
        <v>1519</v>
      </c>
      <c r="P234" s="11">
        <f t="shared" si="5"/>
        <v>5</v>
      </c>
      <c r="Q234" s="10">
        <v>4.0</v>
      </c>
      <c r="T234" s="10">
        <v>1.0</v>
      </c>
      <c r="V234" s="12">
        <f t="shared" si="6"/>
        <v>0</v>
      </c>
    </row>
    <row r="235">
      <c r="A235" s="9" t="s">
        <v>1520</v>
      </c>
      <c r="B235" s="9" t="s">
        <v>1521</v>
      </c>
      <c r="C235" s="9">
        <f t="shared" si="22"/>
        <v>2</v>
      </c>
      <c r="D235" s="9">
        <f t="shared" si="23"/>
        <v>1</v>
      </c>
      <c r="E235" s="9">
        <v>1.0</v>
      </c>
      <c r="F235" s="9" t="s">
        <v>180</v>
      </c>
      <c r="G235" s="9">
        <v>0.0</v>
      </c>
      <c r="H235" s="9">
        <v>0.0</v>
      </c>
      <c r="I235" s="9" t="s">
        <v>1522</v>
      </c>
      <c r="J235" s="10">
        <v>0.0</v>
      </c>
      <c r="K235" s="9" t="s">
        <v>1523</v>
      </c>
      <c r="L235" s="9">
        <f t="shared" si="51"/>
        <v>2</v>
      </c>
      <c r="M235" s="9" t="s">
        <v>1524</v>
      </c>
      <c r="N235" s="9">
        <f t="shared" si="52"/>
        <v>1</v>
      </c>
      <c r="O235" s="9" t="s">
        <v>1525</v>
      </c>
      <c r="P235" s="11">
        <f t="shared" si="5"/>
        <v>3</v>
      </c>
      <c r="Q235" s="10">
        <v>3.0</v>
      </c>
      <c r="V235" s="12">
        <f t="shared" si="6"/>
        <v>0</v>
      </c>
    </row>
    <row r="236">
      <c r="A236" s="9" t="s">
        <v>1526</v>
      </c>
      <c r="B236" s="9" t="s">
        <v>1527</v>
      </c>
      <c r="C236" s="9">
        <f t="shared" si="22"/>
        <v>1</v>
      </c>
      <c r="D236" s="9">
        <f t="shared" si="23"/>
        <v>0</v>
      </c>
      <c r="E236" s="9">
        <v>1.0</v>
      </c>
      <c r="F236" s="9" t="s">
        <v>24</v>
      </c>
      <c r="G236" s="9">
        <v>0.0</v>
      </c>
      <c r="H236" s="9">
        <v>0.0</v>
      </c>
      <c r="I236" s="9" t="s">
        <v>1528</v>
      </c>
      <c r="J236" s="10">
        <v>0.0</v>
      </c>
      <c r="K236" s="9" t="s">
        <v>1529</v>
      </c>
      <c r="L236" s="9">
        <f t="shared" si="51"/>
        <v>2</v>
      </c>
      <c r="M236" s="9" t="s">
        <v>1530</v>
      </c>
      <c r="N236" s="9">
        <f t="shared" si="52"/>
        <v>1</v>
      </c>
      <c r="O236" s="9" t="s">
        <v>1531</v>
      </c>
      <c r="P236" s="11">
        <f t="shared" si="5"/>
        <v>3</v>
      </c>
      <c r="Q236" s="10">
        <v>2.0</v>
      </c>
      <c r="S236" s="10">
        <v>1.0</v>
      </c>
      <c r="V236" s="12">
        <f t="shared" si="6"/>
        <v>0</v>
      </c>
    </row>
    <row r="237">
      <c r="A237" s="9" t="s">
        <v>1532</v>
      </c>
      <c r="B237" s="9" t="s">
        <v>1533</v>
      </c>
      <c r="C237" s="9">
        <f t="shared" si="22"/>
        <v>3</v>
      </c>
      <c r="D237" s="9">
        <f t="shared" si="23"/>
        <v>1</v>
      </c>
      <c r="E237" s="9">
        <v>1.0</v>
      </c>
      <c r="F237" s="9" t="s">
        <v>1534</v>
      </c>
      <c r="G237" s="9">
        <v>0.0</v>
      </c>
      <c r="H237" s="9">
        <v>0.0</v>
      </c>
      <c r="I237" s="9" t="s">
        <v>1535</v>
      </c>
      <c r="J237" s="10">
        <v>0.0</v>
      </c>
      <c r="K237" s="9" t="s">
        <v>1536</v>
      </c>
      <c r="L237" s="9">
        <f t="shared" si="51"/>
        <v>1</v>
      </c>
      <c r="M237" s="9" t="s">
        <v>1537</v>
      </c>
      <c r="N237" s="9">
        <f t="shared" si="52"/>
        <v>1</v>
      </c>
      <c r="O237" s="9" t="s">
        <v>1538</v>
      </c>
      <c r="P237" s="11">
        <f t="shared" si="5"/>
        <v>2</v>
      </c>
      <c r="T237" s="10">
        <v>2.0</v>
      </c>
      <c r="V237" s="12">
        <f t="shared" si="6"/>
        <v>0</v>
      </c>
    </row>
    <row r="238">
      <c r="A238" s="9" t="s">
        <v>1539</v>
      </c>
      <c r="B238" s="9" t="s">
        <v>1540</v>
      </c>
      <c r="C238" s="9">
        <f t="shared" si="22"/>
        <v>1</v>
      </c>
      <c r="D238" s="9">
        <f t="shared" si="23"/>
        <v>0</v>
      </c>
      <c r="E238" s="9">
        <v>0.0</v>
      </c>
      <c r="F238" s="9" t="s">
        <v>1541</v>
      </c>
      <c r="G238" s="9">
        <v>0.0</v>
      </c>
      <c r="H238" s="9">
        <v>0.0</v>
      </c>
      <c r="I238" s="9" t="s">
        <v>1542</v>
      </c>
      <c r="J238" s="10">
        <v>0.0</v>
      </c>
      <c r="K238" s="9" t="s">
        <v>1543</v>
      </c>
      <c r="L238" s="9">
        <f t="shared" si="51"/>
        <v>2</v>
      </c>
      <c r="M238" s="9" t="s">
        <v>1544</v>
      </c>
      <c r="N238" s="9">
        <f t="shared" si="52"/>
        <v>2</v>
      </c>
      <c r="O238" s="9" t="s">
        <v>1545</v>
      </c>
      <c r="P238" s="11">
        <f t="shared" si="5"/>
        <v>4</v>
      </c>
      <c r="Q238" s="10">
        <v>3.0</v>
      </c>
      <c r="S238" s="10">
        <v>1.0</v>
      </c>
      <c r="V238" s="12">
        <f t="shared" si="6"/>
        <v>0</v>
      </c>
    </row>
    <row r="239">
      <c r="A239" s="9" t="s">
        <v>1546</v>
      </c>
      <c r="B239" s="9" t="s">
        <v>1547</v>
      </c>
      <c r="C239" s="9">
        <f t="shared" si="22"/>
        <v>5</v>
      </c>
      <c r="D239" s="9">
        <f t="shared" si="23"/>
        <v>1</v>
      </c>
      <c r="E239" s="9">
        <v>1.0</v>
      </c>
      <c r="F239" s="9" t="s">
        <v>1548</v>
      </c>
      <c r="G239" s="9">
        <v>0.0</v>
      </c>
      <c r="H239" s="9">
        <v>0.0</v>
      </c>
      <c r="I239" s="9" t="s">
        <v>1549</v>
      </c>
      <c r="J239" s="10">
        <v>0.0</v>
      </c>
      <c r="K239" s="9" t="s">
        <v>1550</v>
      </c>
      <c r="L239" s="9">
        <f t="shared" si="51"/>
        <v>3</v>
      </c>
      <c r="M239" s="9" t="s">
        <v>1551</v>
      </c>
      <c r="N239" s="9">
        <f t="shared" si="52"/>
        <v>1</v>
      </c>
      <c r="O239" s="9" t="s">
        <v>1552</v>
      </c>
      <c r="P239" s="11">
        <f t="shared" si="5"/>
        <v>4</v>
      </c>
      <c r="Q239" s="10">
        <v>2.0</v>
      </c>
      <c r="S239" s="10">
        <v>1.0</v>
      </c>
      <c r="T239" s="10">
        <v>1.0</v>
      </c>
      <c r="V239" s="12">
        <f t="shared" si="6"/>
        <v>0</v>
      </c>
    </row>
    <row r="240">
      <c r="A240" s="9" t="s">
        <v>1553</v>
      </c>
      <c r="B240" s="9" t="s">
        <v>1554</v>
      </c>
      <c r="C240" s="9">
        <f t="shared" si="22"/>
        <v>2</v>
      </c>
      <c r="D240" s="9">
        <f t="shared" si="23"/>
        <v>1</v>
      </c>
      <c r="E240" s="9">
        <v>1.0</v>
      </c>
      <c r="F240" s="9" t="s">
        <v>1503</v>
      </c>
      <c r="G240" s="9">
        <v>0.0</v>
      </c>
      <c r="H240" s="9">
        <v>0.0</v>
      </c>
      <c r="I240" s="9" t="s">
        <v>1555</v>
      </c>
      <c r="J240" s="10">
        <v>0.0</v>
      </c>
      <c r="K240" s="9" t="s">
        <v>1556</v>
      </c>
      <c r="L240" s="9">
        <f t="shared" si="51"/>
        <v>2</v>
      </c>
      <c r="M240" s="9" t="s">
        <v>1557</v>
      </c>
      <c r="N240" s="9">
        <f t="shared" si="52"/>
        <v>2</v>
      </c>
      <c r="O240" s="9" t="s">
        <v>1558</v>
      </c>
      <c r="P240" s="11">
        <f t="shared" si="5"/>
        <v>4</v>
      </c>
      <c r="Q240" s="10">
        <v>3.0</v>
      </c>
      <c r="T240" s="10">
        <v>1.0</v>
      </c>
      <c r="V240" s="12">
        <f t="shared" si="6"/>
        <v>0</v>
      </c>
    </row>
    <row r="241">
      <c r="A241" s="9" t="s">
        <v>1559</v>
      </c>
      <c r="B241" s="9" t="s">
        <v>1560</v>
      </c>
      <c r="C241" s="9">
        <f t="shared" si="22"/>
        <v>5</v>
      </c>
      <c r="D241" s="9">
        <f t="shared" si="23"/>
        <v>1</v>
      </c>
      <c r="E241" s="9">
        <v>1.0</v>
      </c>
      <c r="F241" s="9" t="s">
        <v>1561</v>
      </c>
      <c r="G241" s="9">
        <v>0.0</v>
      </c>
      <c r="H241" s="9">
        <v>0.0</v>
      </c>
      <c r="I241" s="9" t="s">
        <v>1562</v>
      </c>
      <c r="J241" s="10">
        <v>0.0</v>
      </c>
      <c r="K241" s="9" t="s">
        <v>1563</v>
      </c>
      <c r="L241" s="9">
        <f t="shared" si="51"/>
        <v>2</v>
      </c>
      <c r="M241" s="9" t="s">
        <v>1564</v>
      </c>
      <c r="N241" s="9">
        <f t="shared" si="52"/>
        <v>3</v>
      </c>
      <c r="O241" s="9" t="s">
        <v>1565</v>
      </c>
      <c r="P241" s="11">
        <f t="shared" si="5"/>
        <v>5</v>
      </c>
      <c r="Q241" s="10">
        <v>4.0</v>
      </c>
      <c r="S241" s="10">
        <v>1.0</v>
      </c>
      <c r="V241" s="12">
        <f t="shared" si="6"/>
        <v>0</v>
      </c>
    </row>
    <row r="242">
      <c r="A242" s="9" t="s">
        <v>1566</v>
      </c>
      <c r="B242" s="9" t="s">
        <v>1567</v>
      </c>
      <c r="C242" s="9">
        <f t="shared" si="22"/>
        <v>1</v>
      </c>
      <c r="D242" s="9">
        <f t="shared" si="23"/>
        <v>0</v>
      </c>
      <c r="E242" s="9">
        <v>1.0</v>
      </c>
      <c r="F242" s="9" t="s">
        <v>1568</v>
      </c>
      <c r="G242" s="9">
        <v>0.0</v>
      </c>
      <c r="H242" s="9">
        <v>0.0</v>
      </c>
      <c r="I242" s="9" t="s">
        <v>1569</v>
      </c>
      <c r="J242" s="10">
        <v>0.0</v>
      </c>
      <c r="K242" s="9" t="s">
        <v>1570</v>
      </c>
      <c r="L242" s="9">
        <f t="shared" si="51"/>
        <v>2</v>
      </c>
      <c r="M242" s="9" t="s">
        <v>1571</v>
      </c>
      <c r="N242" s="9">
        <f t="shared" si="52"/>
        <v>2</v>
      </c>
      <c r="O242" s="9" t="s">
        <v>1572</v>
      </c>
      <c r="P242" s="11">
        <f t="shared" si="5"/>
        <v>4</v>
      </c>
      <c r="Q242" s="10">
        <v>4.0</v>
      </c>
      <c r="V242" s="12">
        <f t="shared" si="6"/>
        <v>0</v>
      </c>
    </row>
    <row r="243">
      <c r="A243" s="9" t="s">
        <v>1573</v>
      </c>
      <c r="B243" s="9" t="s">
        <v>1574</v>
      </c>
      <c r="C243" s="9">
        <f t="shared" si="22"/>
        <v>5</v>
      </c>
      <c r="D243" s="9">
        <f t="shared" si="23"/>
        <v>1</v>
      </c>
      <c r="E243" s="9">
        <v>1.0</v>
      </c>
      <c r="F243" s="9" t="s">
        <v>1575</v>
      </c>
      <c r="G243" s="9">
        <v>0.0</v>
      </c>
      <c r="H243" s="9">
        <v>0.0</v>
      </c>
      <c r="I243" s="9" t="s">
        <v>1576</v>
      </c>
      <c r="J243" s="10">
        <v>0.0</v>
      </c>
      <c r="K243" s="9" t="s">
        <v>1577</v>
      </c>
      <c r="L243" s="9">
        <f t="shared" si="51"/>
        <v>2</v>
      </c>
      <c r="M243" s="9" t="s">
        <v>1578</v>
      </c>
      <c r="N243" s="9">
        <f t="shared" si="52"/>
        <v>2</v>
      </c>
      <c r="O243" s="9" t="s">
        <v>1579</v>
      </c>
      <c r="P243" s="11">
        <f t="shared" si="5"/>
        <v>4</v>
      </c>
      <c r="Q243" s="10">
        <v>4.0</v>
      </c>
      <c r="V243" s="12">
        <f t="shared" si="6"/>
        <v>0</v>
      </c>
    </row>
    <row r="244">
      <c r="A244" s="9" t="s">
        <v>1580</v>
      </c>
      <c r="B244" s="9" t="s">
        <v>1581</v>
      </c>
      <c r="C244" s="9">
        <f t="shared" si="22"/>
        <v>1</v>
      </c>
      <c r="D244" s="9">
        <f t="shared" si="23"/>
        <v>0</v>
      </c>
      <c r="E244" s="9">
        <v>0.0</v>
      </c>
      <c r="F244" s="9" t="s">
        <v>152</v>
      </c>
      <c r="G244" s="9">
        <v>0.0</v>
      </c>
      <c r="H244" s="9">
        <v>0.0</v>
      </c>
      <c r="I244" s="9" t="s">
        <v>1582</v>
      </c>
      <c r="J244" s="10">
        <v>0.0</v>
      </c>
      <c r="K244" s="9" t="s">
        <v>1583</v>
      </c>
      <c r="L244" s="9">
        <f t="shared" si="51"/>
        <v>2</v>
      </c>
      <c r="M244" s="9" t="s">
        <v>1584</v>
      </c>
      <c r="N244" s="9">
        <f t="shared" si="52"/>
        <v>2</v>
      </c>
      <c r="O244" s="9" t="s">
        <v>1585</v>
      </c>
      <c r="P244" s="11">
        <f t="shared" si="5"/>
        <v>4</v>
      </c>
      <c r="Q244" s="10">
        <v>3.0</v>
      </c>
      <c r="S244" s="10">
        <v>1.0</v>
      </c>
      <c r="V244" s="12">
        <f t="shared" si="6"/>
        <v>0</v>
      </c>
    </row>
    <row r="245">
      <c r="A245" s="9" t="s">
        <v>1586</v>
      </c>
      <c r="B245" s="9" t="s">
        <v>1587</v>
      </c>
      <c r="C245" s="9">
        <f t="shared" si="22"/>
        <v>2</v>
      </c>
      <c r="D245" s="9">
        <f t="shared" si="23"/>
        <v>1</v>
      </c>
      <c r="E245" s="9">
        <v>0.0</v>
      </c>
      <c r="F245" s="9" t="s">
        <v>1588</v>
      </c>
      <c r="G245" s="9">
        <v>0.0</v>
      </c>
      <c r="H245" s="9">
        <v>0.0</v>
      </c>
      <c r="I245" s="9" t="s">
        <v>1589</v>
      </c>
      <c r="J245" s="10">
        <v>0.0</v>
      </c>
      <c r="K245" s="9" t="s">
        <v>1590</v>
      </c>
      <c r="L245" s="9">
        <f t="shared" si="51"/>
        <v>2</v>
      </c>
      <c r="M245" s="9" t="s">
        <v>1591</v>
      </c>
      <c r="N245" s="9">
        <f t="shared" si="52"/>
        <v>2</v>
      </c>
      <c r="O245" s="9" t="s">
        <v>1592</v>
      </c>
      <c r="P245" s="11">
        <f t="shared" si="5"/>
        <v>4</v>
      </c>
      <c r="Q245" s="10">
        <v>3.0</v>
      </c>
      <c r="R245" s="10">
        <v>1.0</v>
      </c>
      <c r="V245" s="12">
        <f t="shared" si="6"/>
        <v>0</v>
      </c>
    </row>
    <row r="246">
      <c r="A246" s="9" t="s">
        <v>1593</v>
      </c>
      <c r="B246" s="9" t="s">
        <v>1594</v>
      </c>
      <c r="C246" s="9">
        <f t="shared" si="22"/>
        <v>2</v>
      </c>
      <c r="D246" s="9">
        <f t="shared" si="23"/>
        <v>1</v>
      </c>
      <c r="E246" s="9">
        <v>1.0</v>
      </c>
      <c r="F246" s="9" t="s">
        <v>1503</v>
      </c>
      <c r="G246" s="9">
        <v>0.0</v>
      </c>
      <c r="H246" s="9">
        <v>0.0</v>
      </c>
      <c r="I246" s="9" t="s">
        <v>1595</v>
      </c>
      <c r="J246" s="10">
        <v>0.0</v>
      </c>
      <c r="K246" s="9" t="s">
        <v>1596</v>
      </c>
      <c r="L246" s="9">
        <f t="shared" si="51"/>
        <v>3</v>
      </c>
      <c r="M246" s="14"/>
      <c r="N246" s="9">
        <v>0.0</v>
      </c>
      <c r="O246" s="9" t="s">
        <v>1597</v>
      </c>
      <c r="P246" s="11">
        <f t="shared" si="5"/>
        <v>3</v>
      </c>
      <c r="Q246" s="10">
        <v>3.0</v>
      </c>
      <c r="V246" s="12">
        <f t="shared" si="6"/>
        <v>0</v>
      </c>
    </row>
    <row r="247">
      <c r="A247" s="9" t="s">
        <v>1598</v>
      </c>
      <c r="B247" s="9" t="s">
        <v>1599</v>
      </c>
      <c r="C247" s="9">
        <f t="shared" si="22"/>
        <v>1</v>
      </c>
      <c r="D247" s="9">
        <f t="shared" si="23"/>
        <v>0</v>
      </c>
      <c r="E247" s="9">
        <v>0.0</v>
      </c>
      <c r="F247" s="9" t="s">
        <v>343</v>
      </c>
      <c r="G247" s="9">
        <v>0.0</v>
      </c>
      <c r="H247" s="9">
        <v>0.0</v>
      </c>
      <c r="I247" s="9" t="s">
        <v>1600</v>
      </c>
      <c r="J247" s="10">
        <v>0.0</v>
      </c>
      <c r="K247" s="9" t="s">
        <v>1601</v>
      </c>
      <c r="L247" s="9">
        <f t="shared" si="51"/>
        <v>2</v>
      </c>
      <c r="M247" s="13"/>
      <c r="N247" s="9">
        <v>0.0</v>
      </c>
      <c r="O247" s="9" t="s">
        <v>1602</v>
      </c>
      <c r="P247" s="11">
        <f t="shared" si="5"/>
        <v>2</v>
      </c>
      <c r="Q247" s="10">
        <v>2.0</v>
      </c>
      <c r="V247" s="12">
        <f t="shared" si="6"/>
        <v>0</v>
      </c>
    </row>
    <row r="248">
      <c r="A248" s="9" t="s">
        <v>1603</v>
      </c>
      <c r="B248" s="9" t="s">
        <v>1604</v>
      </c>
      <c r="C248" s="9">
        <f t="shared" si="22"/>
        <v>5</v>
      </c>
      <c r="D248" s="9">
        <f t="shared" si="23"/>
        <v>1</v>
      </c>
      <c r="E248" s="9">
        <v>1.0</v>
      </c>
      <c r="F248" s="9" t="s">
        <v>1605</v>
      </c>
      <c r="G248" s="9">
        <v>0.0</v>
      </c>
      <c r="H248" s="9">
        <v>0.0</v>
      </c>
      <c r="I248" s="9" t="s">
        <v>1606</v>
      </c>
      <c r="J248" s="10">
        <v>0.0</v>
      </c>
      <c r="K248" s="9" t="s">
        <v>1607</v>
      </c>
      <c r="L248" s="9">
        <f t="shared" si="51"/>
        <v>1</v>
      </c>
      <c r="M248" s="9" t="s">
        <v>1608</v>
      </c>
      <c r="N248" s="9">
        <f t="shared" ref="N248:N256" si="53">IF(M248&lt;&gt;"", LEN(M248) - LEN(SUBSTITUTE(M248, ":", ""))
)</f>
        <v>2</v>
      </c>
      <c r="O248" s="9" t="s">
        <v>1609</v>
      </c>
      <c r="P248" s="11">
        <f t="shared" si="5"/>
        <v>3</v>
      </c>
      <c r="S248" s="10">
        <v>1.0</v>
      </c>
      <c r="T248" s="10">
        <v>2.0</v>
      </c>
      <c r="V248" s="12">
        <f t="shared" si="6"/>
        <v>0</v>
      </c>
    </row>
    <row r="249">
      <c r="A249" s="9" t="s">
        <v>1610</v>
      </c>
      <c r="B249" s="9" t="s">
        <v>1611</v>
      </c>
      <c r="C249" s="9">
        <f t="shared" si="22"/>
        <v>4</v>
      </c>
      <c r="D249" s="9">
        <f t="shared" si="23"/>
        <v>1</v>
      </c>
      <c r="E249" s="9">
        <v>1.0</v>
      </c>
      <c r="F249" s="9" t="s">
        <v>1612</v>
      </c>
      <c r="G249" s="9">
        <v>0.0</v>
      </c>
      <c r="H249" s="9">
        <v>0.0</v>
      </c>
      <c r="I249" s="9" t="s">
        <v>1613</v>
      </c>
      <c r="J249" s="10">
        <v>0.0</v>
      </c>
      <c r="K249" s="13"/>
      <c r="L249" s="9">
        <v>0.0</v>
      </c>
      <c r="M249" s="9" t="s">
        <v>1614</v>
      </c>
      <c r="N249" s="9">
        <f t="shared" si="53"/>
        <v>2</v>
      </c>
      <c r="O249" s="9" t="s">
        <v>1615</v>
      </c>
      <c r="P249" s="11">
        <f t="shared" si="5"/>
        <v>2</v>
      </c>
      <c r="R249" s="10">
        <v>2.0</v>
      </c>
      <c r="V249" s="12">
        <f t="shared" si="6"/>
        <v>0</v>
      </c>
    </row>
    <row r="250">
      <c r="A250" s="9" t="s">
        <v>1616</v>
      </c>
      <c r="B250" s="9" t="s">
        <v>1617</v>
      </c>
      <c r="C250" s="9">
        <f t="shared" si="22"/>
        <v>2</v>
      </c>
      <c r="D250" s="9">
        <f t="shared" si="23"/>
        <v>1</v>
      </c>
      <c r="E250" s="9">
        <v>1.0</v>
      </c>
      <c r="F250" s="9" t="s">
        <v>1618</v>
      </c>
      <c r="G250" s="9">
        <v>0.0</v>
      </c>
      <c r="H250" s="9">
        <v>0.0</v>
      </c>
      <c r="I250" s="9" t="s">
        <v>1619</v>
      </c>
      <c r="J250" s="10">
        <v>0.0</v>
      </c>
      <c r="K250" s="13"/>
      <c r="L250" s="9">
        <v>0.0</v>
      </c>
      <c r="M250" s="9" t="s">
        <v>1620</v>
      </c>
      <c r="N250" s="9">
        <f t="shared" si="53"/>
        <v>1</v>
      </c>
      <c r="O250" s="9" t="s">
        <v>1621</v>
      </c>
      <c r="P250" s="11">
        <f t="shared" si="5"/>
        <v>1</v>
      </c>
      <c r="Q250" s="10">
        <v>1.0</v>
      </c>
      <c r="V250" s="11">
        <f t="shared" si="6"/>
        <v>0</v>
      </c>
    </row>
    <row r="251">
      <c r="A251" s="9" t="s">
        <v>1622</v>
      </c>
      <c r="B251" s="9" t="s">
        <v>1623</v>
      </c>
      <c r="C251" s="9">
        <f t="shared" si="22"/>
        <v>7</v>
      </c>
      <c r="D251" s="9">
        <f t="shared" si="23"/>
        <v>1</v>
      </c>
      <c r="E251" s="9">
        <v>1.0</v>
      </c>
      <c r="F251" s="9" t="s">
        <v>1624</v>
      </c>
      <c r="G251" s="9">
        <v>0.0</v>
      </c>
      <c r="H251" s="9">
        <v>0.0</v>
      </c>
      <c r="I251" s="9" t="s">
        <v>1625</v>
      </c>
      <c r="J251" s="10">
        <v>0.0</v>
      </c>
      <c r="K251" s="13"/>
      <c r="L251" s="9">
        <v>0.0</v>
      </c>
      <c r="M251" s="9" t="s">
        <v>1626</v>
      </c>
      <c r="N251" s="9">
        <f t="shared" si="53"/>
        <v>1</v>
      </c>
      <c r="O251" s="9" t="s">
        <v>1627</v>
      </c>
      <c r="P251" s="11">
        <f t="shared" si="5"/>
        <v>1</v>
      </c>
      <c r="Q251" s="10">
        <v>1.0</v>
      </c>
      <c r="V251" s="12">
        <f t="shared" si="6"/>
        <v>0</v>
      </c>
    </row>
    <row r="252">
      <c r="A252" s="9" t="s">
        <v>1628</v>
      </c>
      <c r="B252" s="9" t="s">
        <v>1629</v>
      </c>
      <c r="C252" s="9">
        <f t="shared" si="22"/>
        <v>1</v>
      </c>
      <c r="D252" s="9">
        <f t="shared" si="23"/>
        <v>0</v>
      </c>
      <c r="E252" s="9">
        <v>1.0</v>
      </c>
      <c r="F252" s="9" t="s">
        <v>873</v>
      </c>
      <c r="G252" s="9">
        <v>0.0</v>
      </c>
      <c r="H252" s="9">
        <v>0.0</v>
      </c>
      <c r="I252" s="9" t="s">
        <v>1630</v>
      </c>
      <c r="J252" s="10">
        <v>0.0</v>
      </c>
      <c r="K252" s="9" t="s">
        <v>1631</v>
      </c>
      <c r="L252" s="9">
        <f>IF(K252&lt;&gt;"", LEN(K252) - LEN(SUBSTITUTE(K252, ":", ""))
)</f>
        <v>2</v>
      </c>
      <c r="M252" s="9" t="s">
        <v>1632</v>
      </c>
      <c r="N252" s="9">
        <f t="shared" si="53"/>
        <v>1</v>
      </c>
      <c r="O252" s="9" t="s">
        <v>1633</v>
      </c>
      <c r="P252" s="11">
        <f t="shared" si="5"/>
        <v>3</v>
      </c>
      <c r="S252" s="10">
        <v>1.0</v>
      </c>
      <c r="T252" s="10">
        <v>2.0</v>
      </c>
      <c r="V252" s="12">
        <f t="shared" si="6"/>
        <v>0</v>
      </c>
    </row>
    <row r="253">
      <c r="A253" s="9" t="s">
        <v>1634</v>
      </c>
      <c r="B253" s="9" t="s">
        <v>1635</v>
      </c>
      <c r="C253" s="9">
        <f t="shared" si="22"/>
        <v>4</v>
      </c>
      <c r="D253" s="9">
        <f t="shared" si="23"/>
        <v>1</v>
      </c>
      <c r="E253" s="9">
        <v>1.0</v>
      </c>
      <c r="F253" s="9" t="s">
        <v>201</v>
      </c>
      <c r="G253" s="9">
        <v>0.0</v>
      </c>
      <c r="H253" s="9">
        <v>0.0</v>
      </c>
      <c r="I253" s="9" t="s">
        <v>1636</v>
      </c>
      <c r="J253" s="10">
        <v>0.0</v>
      </c>
      <c r="K253" s="13"/>
      <c r="L253" s="9">
        <v>0.0</v>
      </c>
      <c r="M253" s="9" t="s">
        <v>1637</v>
      </c>
      <c r="N253" s="9">
        <f t="shared" si="53"/>
        <v>1</v>
      </c>
      <c r="O253" s="9" t="s">
        <v>1638</v>
      </c>
      <c r="P253" s="11">
        <f t="shared" si="5"/>
        <v>1</v>
      </c>
      <c r="S253" s="10">
        <v>1.0</v>
      </c>
      <c r="V253" s="12">
        <f t="shared" si="6"/>
        <v>0</v>
      </c>
    </row>
    <row r="254">
      <c r="A254" s="9" t="s">
        <v>1639</v>
      </c>
      <c r="B254" s="9" t="s">
        <v>1640</v>
      </c>
      <c r="C254" s="9">
        <f t="shared" si="22"/>
        <v>3</v>
      </c>
      <c r="D254" s="9">
        <f t="shared" si="23"/>
        <v>1</v>
      </c>
      <c r="E254" s="9">
        <v>1.0</v>
      </c>
      <c r="F254" s="9" t="s">
        <v>1641</v>
      </c>
      <c r="G254" s="9">
        <v>0.0</v>
      </c>
      <c r="H254" s="9">
        <v>0.0</v>
      </c>
      <c r="I254" s="9" t="s">
        <v>1642</v>
      </c>
      <c r="J254" s="10">
        <v>0.0</v>
      </c>
      <c r="K254" s="9" t="s">
        <v>1643</v>
      </c>
      <c r="L254" s="9">
        <v>3.0</v>
      </c>
      <c r="M254" s="9" t="s">
        <v>1644</v>
      </c>
      <c r="N254" s="9">
        <f t="shared" si="53"/>
        <v>2</v>
      </c>
      <c r="O254" s="9" t="s">
        <v>1645</v>
      </c>
      <c r="P254" s="11">
        <f t="shared" si="5"/>
        <v>5</v>
      </c>
      <c r="Q254" s="10">
        <v>4.0</v>
      </c>
      <c r="S254" s="10">
        <v>1.0</v>
      </c>
      <c r="V254" s="12">
        <f t="shared" si="6"/>
        <v>0</v>
      </c>
    </row>
    <row r="255">
      <c r="A255" s="9" t="s">
        <v>1646</v>
      </c>
      <c r="B255" s="9" t="s">
        <v>1647</v>
      </c>
      <c r="C255" s="9">
        <f t="shared" si="22"/>
        <v>2</v>
      </c>
      <c r="D255" s="9">
        <f t="shared" si="23"/>
        <v>1</v>
      </c>
      <c r="E255" s="9">
        <v>1.0</v>
      </c>
      <c r="F255" s="9" t="s">
        <v>1648</v>
      </c>
      <c r="G255" s="9">
        <v>0.0</v>
      </c>
      <c r="H255" s="9">
        <v>0.0</v>
      </c>
      <c r="I255" s="9" t="s">
        <v>1649</v>
      </c>
      <c r="J255" s="10">
        <v>0.0</v>
      </c>
      <c r="K255" s="9" t="s">
        <v>1650</v>
      </c>
      <c r="L255" s="9">
        <f t="shared" ref="L255:L256" si="54">IF(K255&lt;&gt;"", LEN(K255) - LEN(SUBSTITUTE(K255, ":", ""))
)</f>
        <v>1</v>
      </c>
      <c r="M255" s="9" t="s">
        <v>1651</v>
      </c>
      <c r="N255" s="9">
        <f t="shared" si="53"/>
        <v>1</v>
      </c>
      <c r="O255" s="9" t="s">
        <v>1652</v>
      </c>
      <c r="P255" s="11">
        <f t="shared" si="5"/>
        <v>2</v>
      </c>
      <c r="S255" s="10">
        <v>1.0</v>
      </c>
      <c r="T255" s="10">
        <v>1.0</v>
      </c>
      <c r="V255" s="12">
        <f t="shared" si="6"/>
        <v>0</v>
      </c>
    </row>
    <row r="256">
      <c r="A256" s="9" t="s">
        <v>1653</v>
      </c>
      <c r="B256" s="9" t="s">
        <v>1483</v>
      </c>
      <c r="C256" s="9">
        <f t="shared" si="22"/>
        <v>2</v>
      </c>
      <c r="D256" s="9">
        <f t="shared" si="23"/>
        <v>1</v>
      </c>
      <c r="E256" s="9">
        <v>0.0</v>
      </c>
      <c r="F256" s="9" t="s">
        <v>1654</v>
      </c>
      <c r="G256" s="9">
        <v>0.0</v>
      </c>
      <c r="H256" s="9">
        <v>0.0</v>
      </c>
      <c r="I256" s="9" t="s">
        <v>1655</v>
      </c>
      <c r="J256" s="10">
        <v>0.0</v>
      </c>
      <c r="K256" s="9" t="s">
        <v>1656</v>
      </c>
      <c r="L256" s="9">
        <f t="shared" si="54"/>
        <v>3</v>
      </c>
      <c r="M256" s="9" t="s">
        <v>1657</v>
      </c>
      <c r="N256" s="9">
        <f t="shared" si="53"/>
        <v>2</v>
      </c>
      <c r="O256" s="9" t="s">
        <v>1658</v>
      </c>
      <c r="P256" s="11">
        <f t="shared" si="5"/>
        <v>5</v>
      </c>
      <c r="Q256" s="10">
        <v>3.0</v>
      </c>
      <c r="S256" s="10">
        <v>1.0</v>
      </c>
      <c r="T256" s="10">
        <v>1.0</v>
      </c>
      <c r="V256" s="12">
        <f t="shared" si="6"/>
        <v>0</v>
      </c>
    </row>
    <row r="257">
      <c r="A257" s="9" t="s">
        <v>1659</v>
      </c>
      <c r="B257" s="9" t="s">
        <v>1660</v>
      </c>
      <c r="C257" s="9">
        <f t="shared" si="22"/>
        <v>2</v>
      </c>
      <c r="D257" s="9">
        <f t="shared" si="23"/>
        <v>1</v>
      </c>
      <c r="E257" s="9">
        <v>1.0</v>
      </c>
      <c r="F257" s="9" t="s">
        <v>1661</v>
      </c>
      <c r="G257" s="9">
        <v>0.0</v>
      </c>
      <c r="H257" s="9">
        <v>0.0</v>
      </c>
      <c r="I257" s="9" t="s">
        <v>1662</v>
      </c>
      <c r="J257" s="10">
        <v>0.0</v>
      </c>
      <c r="K257" s="9" t="s">
        <v>1663</v>
      </c>
      <c r="L257" s="9">
        <v>2.0</v>
      </c>
      <c r="M257" s="9" t="s">
        <v>1664</v>
      </c>
      <c r="N257" s="9">
        <v>1.0</v>
      </c>
      <c r="O257" s="9" t="s">
        <v>1665</v>
      </c>
      <c r="P257" s="11">
        <f t="shared" si="5"/>
        <v>3</v>
      </c>
      <c r="Q257" s="10">
        <v>3.0</v>
      </c>
      <c r="V257" s="12">
        <f t="shared" si="6"/>
        <v>0</v>
      </c>
    </row>
    <row r="258">
      <c r="A258" s="9" t="s">
        <v>1666</v>
      </c>
      <c r="B258" s="9" t="s">
        <v>1667</v>
      </c>
      <c r="C258" s="9">
        <f t="shared" si="22"/>
        <v>2</v>
      </c>
      <c r="D258" s="9">
        <f t="shared" si="23"/>
        <v>1</v>
      </c>
      <c r="E258" s="9">
        <v>1.0</v>
      </c>
      <c r="F258" s="9" t="s">
        <v>1503</v>
      </c>
      <c r="G258" s="9">
        <v>0.0</v>
      </c>
      <c r="H258" s="9">
        <v>0.0</v>
      </c>
      <c r="I258" s="9" t="s">
        <v>1668</v>
      </c>
      <c r="J258" s="10">
        <v>0.0</v>
      </c>
      <c r="K258" s="9" t="s">
        <v>1669</v>
      </c>
      <c r="L258" s="9">
        <f t="shared" ref="L258:L265" si="55">IF(K258&lt;&gt;"", LEN(K258) - LEN(SUBSTITUTE(K258, ":", ""))
)</f>
        <v>2</v>
      </c>
      <c r="M258" s="9" t="s">
        <v>1670</v>
      </c>
      <c r="N258" s="9">
        <f t="shared" ref="N258:N260" si="56">IF(M258&lt;&gt;"", LEN(M258) - LEN(SUBSTITUTE(M258, ":", ""))
)</f>
        <v>2</v>
      </c>
      <c r="O258" s="9" t="s">
        <v>1671</v>
      </c>
      <c r="P258" s="11">
        <f t="shared" si="5"/>
        <v>4</v>
      </c>
      <c r="Q258" s="10">
        <v>3.0</v>
      </c>
      <c r="S258" s="10">
        <v>1.0</v>
      </c>
      <c r="V258" s="12">
        <f t="shared" si="6"/>
        <v>0</v>
      </c>
    </row>
    <row r="259">
      <c r="A259" s="9" t="s">
        <v>1672</v>
      </c>
      <c r="B259" s="9" t="s">
        <v>1038</v>
      </c>
      <c r="C259" s="9">
        <f t="shared" si="22"/>
        <v>5</v>
      </c>
      <c r="D259" s="9">
        <f t="shared" si="23"/>
        <v>1</v>
      </c>
      <c r="E259" s="9">
        <v>1.0</v>
      </c>
      <c r="F259" s="9" t="s">
        <v>1673</v>
      </c>
      <c r="G259" s="9">
        <v>0.0</v>
      </c>
      <c r="H259" s="9">
        <v>0.0</v>
      </c>
      <c r="I259" s="9" t="s">
        <v>1674</v>
      </c>
      <c r="J259" s="10">
        <v>0.0</v>
      </c>
      <c r="K259" s="9" t="s">
        <v>1675</v>
      </c>
      <c r="L259" s="9">
        <f t="shared" si="55"/>
        <v>1</v>
      </c>
      <c r="M259" s="9" t="s">
        <v>1676</v>
      </c>
      <c r="N259" s="9">
        <f t="shared" si="56"/>
        <v>2</v>
      </c>
      <c r="O259" s="9" t="s">
        <v>1677</v>
      </c>
      <c r="P259" s="11">
        <f t="shared" si="5"/>
        <v>3</v>
      </c>
      <c r="Q259" s="10">
        <v>1.0</v>
      </c>
      <c r="S259" s="10">
        <v>1.0</v>
      </c>
      <c r="T259" s="10">
        <v>1.0</v>
      </c>
      <c r="V259" s="12">
        <f t="shared" si="6"/>
        <v>0</v>
      </c>
    </row>
    <row r="260">
      <c r="A260" s="9" t="s">
        <v>1678</v>
      </c>
      <c r="B260" s="9" t="s">
        <v>610</v>
      </c>
      <c r="C260" s="9">
        <f t="shared" si="22"/>
        <v>1</v>
      </c>
      <c r="D260" s="9">
        <f t="shared" si="23"/>
        <v>0</v>
      </c>
      <c r="E260" s="9">
        <v>1.0</v>
      </c>
      <c r="F260" s="9" t="s">
        <v>152</v>
      </c>
      <c r="G260" s="9">
        <v>0.0</v>
      </c>
      <c r="H260" s="9">
        <v>0.0</v>
      </c>
      <c r="I260" s="9" t="s">
        <v>1679</v>
      </c>
      <c r="J260" s="10">
        <v>0.0</v>
      </c>
      <c r="K260" s="9" t="s">
        <v>1680</v>
      </c>
      <c r="L260" s="9">
        <f t="shared" si="55"/>
        <v>1</v>
      </c>
      <c r="M260" s="9" t="s">
        <v>1681</v>
      </c>
      <c r="N260" s="9">
        <f t="shared" si="56"/>
        <v>1</v>
      </c>
      <c r="O260" s="9" t="s">
        <v>1682</v>
      </c>
      <c r="P260" s="11">
        <f t="shared" si="5"/>
        <v>2</v>
      </c>
      <c r="Q260" s="10">
        <v>1.0</v>
      </c>
      <c r="T260" s="10">
        <v>1.0</v>
      </c>
      <c r="V260" s="12">
        <f t="shared" si="6"/>
        <v>0</v>
      </c>
    </row>
    <row r="261">
      <c r="A261" s="9" t="s">
        <v>1683</v>
      </c>
      <c r="B261" s="9" t="s">
        <v>1684</v>
      </c>
      <c r="C261" s="9">
        <f t="shared" si="22"/>
        <v>3</v>
      </c>
      <c r="D261" s="9">
        <f t="shared" si="23"/>
        <v>1</v>
      </c>
      <c r="E261" s="9">
        <v>1.0</v>
      </c>
      <c r="F261" s="9" t="s">
        <v>1685</v>
      </c>
      <c r="G261" s="9">
        <v>0.0</v>
      </c>
      <c r="H261" s="9">
        <v>0.0</v>
      </c>
      <c r="I261" s="9" t="s">
        <v>1686</v>
      </c>
      <c r="J261" s="10">
        <v>0.0</v>
      </c>
      <c r="K261" s="9" t="s">
        <v>1687</v>
      </c>
      <c r="L261" s="9">
        <f t="shared" si="55"/>
        <v>2</v>
      </c>
      <c r="M261" s="13"/>
      <c r="N261" s="9">
        <v>0.0</v>
      </c>
      <c r="O261" s="9" t="s">
        <v>1688</v>
      </c>
      <c r="P261" s="11">
        <f t="shared" si="5"/>
        <v>2</v>
      </c>
      <c r="Q261" s="10">
        <v>2.0</v>
      </c>
      <c r="V261" s="12">
        <f t="shared" si="6"/>
        <v>0</v>
      </c>
    </row>
    <row r="262">
      <c r="A262" s="9" t="s">
        <v>1689</v>
      </c>
      <c r="B262" s="9" t="s">
        <v>1690</v>
      </c>
      <c r="C262" s="9">
        <f t="shared" si="22"/>
        <v>1</v>
      </c>
      <c r="D262" s="9">
        <f t="shared" si="23"/>
        <v>0</v>
      </c>
      <c r="E262" s="9">
        <v>1.0</v>
      </c>
      <c r="F262" s="9" t="s">
        <v>343</v>
      </c>
      <c r="G262" s="9">
        <v>0.0</v>
      </c>
      <c r="H262" s="9">
        <v>0.0</v>
      </c>
      <c r="I262" s="9" t="s">
        <v>1691</v>
      </c>
      <c r="J262" s="10">
        <v>0.0</v>
      </c>
      <c r="K262" s="9" t="s">
        <v>1692</v>
      </c>
      <c r="L262" s="9">
        <f t="shared" si="55"/>
        <v>2</v>
      </c>
      <c r="M262" s="9" t="s">
        <v>1693</v>
      </c>
      <c r="N262" s="9">
        <f t="shared" ref="N262:N265" si="57">IF(M262&lt;&gt;"", LEN(M262) - LEN(SUBSTITUTE(M262, ":", ""))
)</f>
        <v>2</v>
      </c>
      <c r="O262" s="9" t="s">
        <v>1694</v>
      </c>
      <c r="P262" s="11">
        <f t="shared" si="5"/>
        <v>4</v>
      </c>
      <c r="Q262" s="10">
        <v>3.0</v>
      </c>
      <c r="S262" s="10">
        <v>1.0</v>
      </c>
      <c r="V262" s="12">
        <f t="shared" si="6"/>
        <v>0</v>
      </c>
    </row>
    <row r="263">
      <c r="A263" s="9" t="s">
        <v>1695</v>
      </c>
      <c r="B263" s="9" t="s">
        <v>1696</v>
      </c>
      <c r="C263" s="9">
        <f t="shared" si="22"/>
        <v>4</v>
      </c>
      <c r="D263" s="9">
        <f t="shared" si="23"/>
        <v>1</v>
      </c>
      <c r="E263" s="9">
        <v>1.0</v>
      </c>
      <c r="F263" s="9" t="s">
        <v>1697</v>
      </c>
      <c r="G263" s="9">
        <v>0.0</v>
      </c>
      <c r="H263" s="9">
        <v>0.0</v>
      </c>
      <c r="I263" s="9" t="s">
        <v>1698</v>
      </c>
      <c r="J263" s="10">
        <v>0.0</v>
      </c>
      <c r="K263" s="9" t="s">
        <v>1699</v>
      </c>
      <c r="L263" s="9">
        <f t="shared" si="55"/>
        <v>2</v>
      </c>
      <c r="M263" s="9" t="s">
        <v>1700</v>
      </c>
      <c r="N263" s="9">
        <f t="shared" si="57"/>
        <v>2</v>
      </c>
      <c r="O263" s="9" t="s">
        <v>1701</v>
      </c>
      <c r="P263" s="11">
        <f t="shared" si="5"/>
        <v>4</v>
      </c>
      <c r="Q263" s="10">
        <v>2.0</v>
      </c>
      <c r="T263" s="10">
        <v>2.0</v>
      </c>
      <c r="V263" s="12">
        <f t="shared" si="6"/>
        <v>0</v>
      </c>
    </row>
    <row r="264">
      <c r="A264" s="9" t="s">
        <v>1702</v>
      </c>
      <c r="B264" s="9" t="s">
        <v>1703</v>
      </c>
      <c r="C264" s="9">
        <f t="shared" si="22"/>
        <v>3</v>
      </c>
      <c r="D264" s="9">
        <f t="shared" si="23"/>
        <v>1</v>
      </c>
      <c r="E264" s="9">
        <v>1.0</v>
      </c>
      <c r="F264" s="9" t="s">
        <v>1704</v>
      </c>
      <c r="G264" s="9">
        <v>0.0</v>
      </c>
      <c r="H264" s="9">
        <v>0.0</v>
      </c>
      <c r="I264" s="9" t="s">
        <v>1705</v>
      </c>
      <c r="J264" s="10">
        <v>0.0</v>
      </c>
      <c r="K264" s="9" t="s">
        <v>1706</v>
      </c>
      <c r="L264" s="9">
        <f t="shared" si="55"/>
        <v>2</v>
      </c>
      <c r="M264" s="9" t="s">
        <v>1707</v>
      </c>
      <c r="N264" s="9">
        <f t="shared" si="57"/>
        <v>2</v>
      </c>
      <c r="O264" s="9" t="s">
        <v>1708</v>
      </c>
      <c r="P264" s="11">
        <f t="shared" si="5"/>
        <v>4</v>
      </c>
      <c r="Q264" s="10">
        <v>3.0</v>
      </c>
      <c r="S264" s="10">
        <v>1.0</v>
      </c>
      <c r="V264" s="12">
        <f t="shared" si="6"/>
        <v>0</v>
      </c>
    </row>
    <row r="265">
      <c r="A265" s="9" t="s">
        <v>1709</v>
      </c>
      <c r="B265" s="9" t="s">
        <v>746</v>
      </c>
      <c r="C265" s="9">
        <f t="shared" si="22"/>
        <v>2</v>
      </c>
      <c r="D265" s="9">
        <f t="shared" si="23"/>
        <v>1</v>
      </c>
      <c r="E265" s="9">
        <v>1.0</v>
      </c>
      <c r="F265" s="9" t="s">
        <v>1710</v>
      </c>
      <c r="G265" s="9">
        <v>0.0</v>
      </c>
      <c r="H265" s="9">
        <v>0.0</v>
      </c>
      <c r="I265" s="9" t="s">
        <v>1711</v>
      </c>
      <c r="J265" s="10">
        <v>0.0</v>
      </c>
      <c r="K265" s="9" t="s">
        <v>1712</v>
      </c>
      <c r="L265" s="9">
        <f t="shared" si="55"/>
        <v>1</v>
      </c>
      <c r="M265" s="9" t="s">
        <v>1713</v>
      </c>
      <c r="N265" s="9">
        <f t="shared" si="57"/>
        <v>1</v>
      </c>
      <c r="O265" s="9" t="s">
        <v>1714</v>
      </c>
      <c r="P265" s="11">
        <f t="shared" si="5"/>
        <v>2</v>
      </c>
      <c r="Q265" s="10">
        <v>1.0</v>
      </c>
      <c r="T265" s="10">
        <v>1.0</v>
      </c>
      <c r="V265" s="12">
        <f t="shared" si="6"/>
        <v>0</v>
      </c>
    </row>
    <row r="266">
      <c r="A266" s="9" t="s">
        <v>1715</v>
      </c>
      <c r="B266" s="9" t="s">
        <v>746</v>
      </c>
      <c r="C266" s="9">
        <f t="shared" si="22"/>
        <v>2</v>
      </c>
      <c r="D266" s="9">
        <f t="shared" si="23"/>
        <v>1</v>
      </c>
      <c r="E266" s="9">
        <v>1.0</v>
      </c>
      <c r="F266" s="9" t="s">
        <v>1716</v>
      </c>
      <c r="G266" s="9">
        <v>0.0</v>
      </c>
      <c r="H266" s="9">
        <v>0.0</v>
      </c>
      <c r="I266" s="9" t="s">
        <v>1717</v>
      </c>
      <c r="J266" s="10">
        <v>0.0</v>
      </c>
      <c r="K266" s="13"/>
      <c r="L266" s="9">
        <v>0.0</v>
      </c>
      <c r="M266" s="13"/>
      <c r="N266" s="9">
        <v>0.0</v>
      </c>
      <c r="O266" s="9" t="s">
        <v>1718</v>
      </c>
      <c r="P266" s="11">
        <f t="shared" si="5"/>
        <v>0</v>
      </c>
      <c r="V266" s="12">
        <f t="shared" si="6"/>
        <v>0</v>
      </c>
    </row>
    <row r="267">
      <c r="A267" s="9" t="s">
        <v>1719</v>
      </c>
      <c r="B267" s="9" t="s">
        <v>1720</v>
      </c>
      <c r="C267" s="9">
        <f t="shared" si="22"/>
        <v>2</v>
      </c>
      <c r="D267" s="9">
        <f t="shared" si="23"/>
        <v>1</v>
      </c>
      <c r="E267" s="9">
        <v>1.0</v>
      </c>
      <c r="F267" s="9" t="s">
        <v>1721</v>
      </c>
      <c r="G267" s="9">
        <v>0.0</v>
      </c>
      <c r="H267" s="9">
        <v>0.0</v>
      </c>
      <c r="I267" s="9" t="s">
        <v>1722</v>
      </c>
      <c r="J267" s="10">
        <v>0.0</v>
      </c>
      <c r="K267" s="9" t="s">
        <v>1723</v>
      </c>
      <c r="L267" s="9">
        <f>IF(K267&lt;&gt;"", LEN(K267) - LEN(SUBSTITUTE(K267, ":", ""))
)</f>
        <v>2</v>
      </c>
      <c r="M267" s="9" t="s">
        <v>1724</v>
      </c>
      <c r="N267" s="9">
        <f>IF(M267&lt;&gt;"", LEN(M267) - LEN(SUBSTITUTE(M267, ":", ""))
)</f>
        <v>3</v>
      </c>
      <c r="O267" s="9" t="s">
        <v>1725</v>
      </c>
      <c r="P267" s="11">
        <f t="shared" si="5"/>
        <v>5</v>
      </c>
      <c r="Q267" s="10">
        <v>4.0</v>
      </c>
      <c r="S267" s="10">
        <v>1.0</v>
      </c>
      <c r="V267" s="12">
        <f t="shared" si="6"/>
        <v>0</v>
      </c>
    </row>
    <row r="268">
      <c r="A268" s="9" t="s">
        <v>1726</v>
      </c>
      <c r="B268" s="9" t="s">
        <v>1727</v>
      </c>
      <c r="C268" s="9">
        <f t="shared" si="22"/>
        <v>1</v>
      </c>
      <c r="D268" s="9">
        <f t="shared" si="23"/>
        <v>0</v>
      </c>
      <c r="E268" s="9">
        <v>0.0</v>
      </c>
      <c r="F268" s="9" t="s">
        <v>1728</v>
      </c>
      <c r="G268" s="9">
        <v>0.0</v>
      </c>
      <c r="H268" s="9">
        <v>0.0</v>
      </c>
      <c r="I268" s="9" t="s">
        <v>1729</v>
      </c>
      <c r="J268" s="10">
        <v>0.0</v>
      </c>
      <c r="K268" s="13"/>
      <c r="L268" s="9">
        <v>0.0</v>
      </c>
      <c r="M268" s="13"/>
      <c r="N268" s="9">
        <v>0.0</v>
      </c>
      <c r="O268" s="9" t="s">
        <v>1730</v>
      </c>
      <c r="P268" s="11">
        <f t="shared" si="5"/>
        <v>0</v>
      </c>
      <c r="V268" s="12">
        <f t="shared" si="6"/>
        <v>0</v>
      </c>
    </row>
    <row r="269">
      <c r="A269" s="9" t="s">
        <v>1731</v>
      </c>
      <c r="B269" s="9" t="s">
        <v>335</v>
      </c>
      <c r="C269" s="9">
        <f t="shared" si="22"/>
        <v>4</v>
      </c>
      <c r="D269" s="9">
        <f t="shared" si="23"/>
        <v>1</v>
      </c>
      <c r="E269" s="9">
        <v>1.0</v>
      </c>
      <c r="F269" s="9" t="s">
        <v>474</v>
      </c>
      <c r="G269" s="9">
        <v>0.0</v>
      </c>
      <c r="H269" s="9">
        <v>0.0</v>
      </c>
      <c r="I269" s="9" t="s">
        <v>1732</v>
      </c>
      <c r="J269" s="10">
        <v>0.0</v>
      </c>
      <c r="K269" s="9" t="s">
        <v>1733</v>
      </c>
      <c r="L269" s="9">
        <f t="shared" ref="L269:L274" si="58">IF(K269&lt;&gt;"", LEN(K269) - LEN(SUBSTITUTE(K269, ":", ""))
)</f>
        <v>2</v>
      </c>
      <c r="M269" s="9" t="s">
        <v>1734</v>
      </c>
      <c r="N269" s="9">
        <f t="shared" ref="N269:N274" si="59">IF(M269&lt;&gt;"", LEN(M269) - LEN(SUBSTITUTE(M269, ":", ""))
)</f>
        <v>3</v>
      </c>
      <c r="O269" s="9" t="s">
        <v>1735</v>
      </c>
      <c r="P269" s="11">
        <f t="shared" si="5"/>
        <v>5</v>
      </c>
      <c r="Q269" s="10">
        <v>4.0</v>
      </c>
      <c r="S269" s="10">
        <v>1.0</v>
      </c>
      <c r="V269" s="12">
        <f t="shared" si="6"/>
        <v>0</v>
      </c>
    </row>
    <row r="270">
      <c r="A270" s="9" t="s">
        <v>1736</v>
      </c>
      <c r="B270" s="9" t="s">
        <v>1737</v>
      </c>
      <c r="C270" s="9">
        <f t="shared" si="22"/>
        <v>3</v>
      </c>
      <c r="D270" s="9">
        <f t="shared" si="23"/>
        <v>1</v>
      </c>
      <c r="E270" s="9">
        <v>1.0</v>
      </c>
      <c r="F270" s="9" t="s">
        <v>1738</v>
      </c>
      <c r="G270" s="9">
        <v>0.0</v>
      </c>
      <c r="H270" s="9">
        <v>0.0</v>
      </c>
      <c r="I270" s="9" t="s">
        <v>1739</v>
      </c>
      <c r="J270" s="10">
        <v>0.0</v>
      </c>
      <c r="K270" s="9" t="s">
        <v>1740</v>
      </c>
      <c r="L270" s="9">
        <f t="shared" si="58"/>
        <v>2</v>
      </c>
      <c r="M270" s="9" t="s">
        <v>1741</v>
      </c>
      <c r="N270" s="9">
        <f t="shared" si="59"/>
        <v>2</v>
      </c>
      <c r="O270" s="9" t="s">
        <v>1742</v>
      </c>
      <c r="P270" s="11">
        <f t="shared" si="5"/>
        <v>4</v>
      </c>
      <c r="Q270" s="10">
        <v>4.0</v>
      </c>
      <c r="V270" s="12">
        <f t="shared" si="6"/>
        <v>0</v>
      </c>
    </row>
    <row r="271">
      <c r="A271" s="9" t="s">
        <v>1743</v>
      </c>
      <c r="B271" s="9" t="s">
        <v>1744</v>
      </c>
      <c r="C271" s="9">
        <f t="shared" si="22"/>
        <v>6</v>
      </c>
      <c r="D271" s="9">
        <f t="shared" si="23"/>
        <v>1</v>
      </c>
      <c r="E271" s="9">
        <v>1.0</v>
      </c>
      <c r="F271" s="9" t="s">
        <v>1745</v>
      </c>
      <c r="G271" s="9">
        <v>0.0</v>
      </c>
      <c r="H271" s="9">
        <v>0.0</v>
      </c>
      <c r="I271" s="9" t="s">
        <v>1746</v>
      </c>
      <c r="J271" s="10">
        <v>0.0</v>
      </c>
      <c r="K271" s="9" t="s">
        <v>1747</v>
      </c>
      <c r="L271" s="9">
        <f t="shared" si="58"/>
        <v>2</v>
      </c>
      <c r="M271" s="9" t="s">
        <v>1748</v>
      </c>
      <c r="N271" s="9">
        <f t="shared" si="59"/>
        <v>2</v>
      </c>
      <c r="O271" s="9" t="s">
        <v>1749</v>
      </c>
      <c r="P271" s="11">
        <f t="shared" si="5"/>
        <v>4</v>
      </c>
      <c r="Q271" s="10">
        <v>2.0</v>
      </c>
      <c r="S271" s="10">
        <v>1.0</v>
      </c>
      <c r="T271" s="10">
        <v>1.0</v>
      </c>
      <c r="V271" s="12">
        <f t="shared" si="6"/>
        <v>0</v>
      </c>
    </row>
    <row r="272">
      <c r="A272" s="9" t="s">
        <v>1750</v>
      </c>
      <c r="B272" s="9" t="s">
        <v>597</v>
      </c>
      <c r="C272" s="9">
        <f t="shared" si="22"/>
        <v>3</v>
      </c>
      <c r="D272" s="9">
        <f t="shared" si="23"/>
        <v>1</v>
      </c>
      <c r="E272" s="9">
        <v>1.0</v>
      </c>
      <c r="F272" s="9" t="s">
        <v>1751</v>
      </c>
      <c r="G272" s="9">
        <v>0.0</v>
      </c>
      <c r="H272" s="9">
        <v>0.0</v>
      </c>
      <c r="I272" s="9" t="s">
        <v>1752</v>
      </c>
      <c r="J272" s="10">
        <v>0.0</v>
      </c>
      <c r="K272" s="9" t="s">
        <v>1753</v>
      </c>
      <c r="L272" s="9">
        <f t="shared" si="58"/>
        <v>1</v>
      </c>
      <c r="M272" s="9" t="s">
        <v>1754</v>
      </c>
      <c r="N272" s="9">
        <f t="shared" si="59"/>
        <v>2</v>
      </c>
      <c r="O272" s="9" t="s">
        <v>1755</v>
      </c>
      <c r="P272" s="11">
        <f t="shared" si="5"/>
        <v>3</v>
      </c>
      <c r="Q272" s="10">
        <v>3.0</v>
      </c>
      <c r="V272" s="12">
        <f t="shared" si="6"/>
        <v>0</v>
      </c>
    </row>
    <row r="273">
      <c r="A273" s="9" t="s">
        <v>1756</v>
      </c>
      <c r="B273" s="9" t="s">
        <v>1757</v>
      </c>
      <c r="C273" s="9">
        <f t="shared" si="22"/>
        <v>2</v>
      </c>
      <c r="D273" s="9">
        <f t="shared" si="23"/>
        <v>1</v>
      </c>
      <c r="E273" s="9">
        <v>1.0</v>
      </c>
      <c r="F273" s="9" t="s">
        <v>1758</v>
      </c>
      <c r="G273" s="9">
        <v>1.0</v>
      </c>
      <c r="H273" s="9">
        <v>0.0</v>
      </c>
      <c r="I273" s="9" t="s">
        <v>1759</v>
      </c>
      <c r="J273" s="10">
        <v>0.0</v>
      </c>
      <c r="K273" s="9" t="s">
        <v>1760</v>
      </c>
      <c r="L273" s="9">
        <f t="shared" si="58"/>
        <v>2</v>
      </c>
      <c r="M273" s="9" t="s">
        <v>1761</v>
      </c>
      <c r="N273" s="9">
        <f t="shared" si="59"/>
        <v>2</v>
      </c>
      <c r="O273" s="9" t="s">
        <v>1762</v>
      </c>
      <c r="P273" s="11">
        <f t="shared" si="5"/>
        <v>4</v>
      </c>
      <c r="Q273" s="10">
        <v>3.0</v>
      </c>
      <c r="R273" s="10">
        <v>1.0</v>
      </c>
      <c r="V273" s="12">
        <f t="shared" si="6"/>
        <v>0</v>
      </c>
    </row>
    <row r="274">
      <c r="A274" s="9" t="s">
        <v>1763</v>
      </c>
      <c r="B274" s="9" t="s">
        <v>1764</v>
      </c>
      <c r="C274" s="9">
        <f t="shared" si="22"/>
        <v>1</v>
      </c>
      <c r="D274" s="9">
        <f t="shared" si="23"/>
        <v>0</v>
      </c>
      <c r="E274" s="9">
        <v>1.0</v>
      </c>
      <c r="F274" s="9" t="s">
        <v>1765</v>
      </c>
      <c r="G274" s="9">
        <v>0.0</v>
      </c>
      <c r="H274" s="9">
        <v>0.0</v>
      </c>
      <c r="I274" s="9" t="s">
        <v>1766</v>
      </c>
      <c r="J274" s="10">
        <v>0.0</v>
      </c>
      <c r="K274" s="9" t="s">
        <v>1767</v>
      </c>
      <c r="L274" s="9">
        <f t="shared" si="58"/>
        <v>2</v>
      </c>
      <c r="M274" s="9" t="s">
        <v>1768</v>
      </c>
      <c r="N274" s="9">
        <f t="shared" si="59"/>
        <v>3</v>
      </c>
      <c r="O274" s="9" t="s">
        <v>1769</v>
      </c>
      <c r="P274" s="11">
        <f t="shared" si="5"/>
        <v>5</v>
      </c>
      <c r="Q274" s="10">
        <v>3.0</v>
      </c>
      <c r="S274" s="10">
        <v>1.0</v>
      </c>
      <c r="T274" s="10">
        <v>1.0</v>
      </c>
      <c r="V274" s="12">
        <f t="shared" si="6"/>
        <v>0</v>
      </c>
    </row>
    <row r="275">
      <c r="A275" s="9" t="s">
        <v>1770</v>
      </c>
      <c r="B275" s="9" t="s">
        <v>1771</v>
      </c>
      <c r="C275" s="9">
        <f t="shared" si="22"/>
        <v>2</v>
      </c>
      <c r="D275" s="9">
        <f t="shared" si="23"/>
        <v>1</v>
      </c>
      <c r="E275" s="9">
        <v>0.0</v>
      </c>
      <c r="F275" s="9" t="s">
        <v>1772</v>
      </c>
      <c r="G275" s="9">
        <v>0.0</v>
      </c>
      <c r="H275" s="9">
        <v>0.0</v>
      </c>
      <c r="I275" s="9" t="s">
        <v>1773</v>
      </c>
      <c r="J275" s="10">
        <v>0.0</v>
      </c>
      <c r="K275" s="13"/>
      <c r="L275" s="9">
        <v>0.0</v>
      </c>
      <c r="M275" s="9" t="s">
        <v>1774</v>
      </c>
      <c r="N275" s="9">
        <v>1.0</v>
      </c>
      <c r="O275" s="9" t="s">
        <v>1775</v>
      </c>
      <c r="P275" s="11">
        <f t="shared" si="5"/>
        <v>1</v>
      </c>
      <c r="Q275" s="10">
        <v>1.0</v>
      </c>
      <c r="V275" s="12">
        <f t="shared" si="6"/>
        <v>0</v>
      </c>
    </row>
    <row r="276">
      <c r="A276" s="9" t="s">
        <v>1776</v>
      </c>
      <c r="B276" s="9" t="s">
        <v>746</v>
      </c>
      <c r="C276" s="9">
        <f t="shared" si="22"/>
        <v>2</v>
      </c>
      <c r="D276" s="9">
        <f t="shared" si="23"/>
        <v>1</v>
      </c>
      <c r="E276" s="9">
        <v>1.0</v>
      </c>
      <c r="F276" s="9" t="s">
        <v>1777</v>
      </c>
      <c r="G276" s="9">
        <v>0.0</v>
      </c>
      <c r="H276" s="9">
        <v>0.0</v>
      </c>
      <c r="I276" s="9" t="s">
        <v>1778</v>
      </c>
      <c r="J276" s="10">
        <v>0.0</v>
      </c>
      <c r="K276" s="13"/>
      <c r="L276" s="9">
        <v>0.0</v>
      </c>
      <c r="M276" s="9" t="s">
        <v>1779</v>
      </c>
      <c r="N276" s="9">
        <f>IF(M276&lt;&gt;"", LEN(M276) - LEN(SUBSTITUTE(M276, ":", ""))
)</f>
        <v>1</v>
      </c>
      <c r="O276" s="9" t="s">
        <v>1780</v>
      </c>
      <c r="P276" s="11">
        <f t="shared" si="5"/>
        <v>1</v>
      </c>
      <c r="T276" s="10">
        <v>1.0</v>
      </c>
      <c r="V276" s="12">
        <f t="shared" si="6"/>
        <v>0</v>
      </c>
    </row>
    <row r="277">
      <c r="A277" s="9" t="s">
        <v>1781</v>
      </c>
      <c r="B277" s="9" t="s">
        <v>1782</v>
      </c>
      <c r="C277" s="9">
        <f t="shared" si="22"/>
        <v>2</v>
      </c>
      <c r="D277" s="9">
        <f t="shared" si="23"/>
        <v>1</v>
      </c>
      <c r="E277" s="9">
        <v>1.0</v>
      </c>
      <c r="F277" s="9" t="s">
        <v>1783</v>
      </c>
      <c r="G277" s="9">
        <v>0.0</v>
      </c>
      <c r="H277" s="9">
        <v>0.0</v>
      </c>
      <c r="I277" s="9" t="s">
        <v>1784</v>
      </c>
      <c r="J277" s="10">
        <v>0.0</v>
      </c>
      <c r="K277" s="9" t="s">
        <v>1785</v>
      </c>
      <c r="L277" s="9">
        <f t="shared" ref="L277:L278" si="60">IF(K277&lt;&gt;"", LEN(K277) - LEN(SUBSTITUTE(K277, ":", ""))
)</f>
        <v>2</v>
      </c>
      <c r="M277" s="13"/>
      <c r="N277" s="9">
        <v>0.0</v>
      </c>
      <c r="O277" s="9" t="s">
        <v>1786</v>
      </c>
      <c r="P277" s="11">
        <f t="shared" si="5"/>
        <v>2</v>
      </c>
      <c r="Q277" s="10">
        <v>2.0</v>
      </c>
      <c r="V277" s="12">
        <f t="shared" si="6"/>
        <v>0</v>
      </c>
    </row>
    <row r="278">
      <c r="A278" s="9" t="s">
        <v>1787</v>
      </c>
      <c r="B278" s="9" t="s">
        <v>1788</v>
      </c>
      <c r="C278" s="9">
        <f t="shared" si="22"/>
        <v>4</v>
      </c>
      <c r="D278" s="9">
        <f t="shared" si="23"/>
        <v>1</v>
      </c>
      <c r="E278" s="9">
        <v>1.0</v>
      </c>
      <c r="F278" s="9" t="s">
        <v>474</v>
      </c>
      <c r="G278" s="9">
        <v>0.0</v>
      </c>
      <c r="H278" s="9">
        <v>0.0</v>
      </c>
      <c r="I278" s="9" t="s">
        <v>1789</v>
      </c>
      <c r="J278" s="10">
        <v>0.0</v>
      </c>
      <c r="K278" s="9" t="s">
        <v>1790</v>
      </c>
      <c r="L278" s="9">
        <f t="shared" si="60"/>
        <v>2</v>
      </c>
      <c r="M278" s="13"/>
      <c r="N278" s="9">
        <v>0.0</v>
      </c>
      <c r="O278" s="9" t="s">
        <v>1791</v>
      </c>
      <c r="P278" s="11">
        <f t="shared" si="5"/>
        <v>2</v>
      </c>
      <c r="T278" s="10">
        <v>2.0</v>
      </c>
      <c r="V278" s="12">
        <f t="shared" si="6"/>
        <v>0</v>
      </c>
    </row>
    <row r="279">
      <c r="A279" s="9" t="s">
        <v>1792</v>
      </c>
      <c r="B279" s="9" t="s">
        <v>819</v>
      </c>
      <c r="C279" s="9">
        <f t="shared" si="22"/>
        <v>1</v>
      </c>
      <c r="D279" s="9">
        <f t="shared" si="23"/>
        <v>0</v>
      </c>
      <c r="E279" s="9">
        <v>1.0</v>
      </c>
      <c r="F279" s="9" t="s">
        <v>1793</v>
      </c>
      <c r="G279" s="9">
        <v>0.0</v>
      </c>
      <c r="H279" s="9">
        <v>0.0</v>
      </c>
      <c r="I279" s="9" t="s">
        <v>1794</v>
      </c>
      <c r="J279" s="10">
        <v>0.0</v>
      </c>
      <c r="K279" s="13"/>
      <c r="L279" s="9">
        <v>0.0</v>
      </c>
      <c r="M279" s="9" t="s">
        <v>1795</v>
      </c>
      <c r="N279" s="9">
        <f t="shared" ref="N279:N282" si="61">IF(M279&lt;&gt;"", LEN(M279) - LEN(SUBSTITUTE(M279, ":", ""))
)</f>
        <v>3</v>
      </c>
      <c r="O279" s="9" t="s">
        <v>1796</v>
      </c>
      <c r="P279" s="11">
        <f t="shared" si="5"/>
        <v>3</v>
      </c>
      <c r="R279" s="10">
        <v>2.0</v>
      </c>
      <c r="S279" s="10">
        <v>1.0</v>
      </c>
      <c r="V279" s="12">
        <f t="shared" si="6"/>
        <v>0</v>
      </c>
    </row>
    <row r="280">
      <c r="A280" s="9" t="s">
        <v>1797</v>
      </c>
      <c r="B280" s="9" t="s">
        <v>1798</v>
      </c>
      <c r="C280" s="9">
        <f>IF(Excluidos!A63&lt;&gt;"", LEN(B280) - LEN(SUBSTITUTE(B280, ",", "")) + 1, 0)</f>
        <v>2</v>
      </c>
      <c r="D280" s="9">
        <f t="shared" si="23"/>
        <v>1</v>
      </c>
      <c r="E280" s="9">
        <v>1.0</v>
      </c>
      <c r="F280" s="9" t="s">
        <v>1799</v>
      </c>
      <c r="G280" s="9">
        <v>0.0</v>
      </c>
      <c r="H280" s="9">
        <v>0.0</v>
      </c>
      <c r="I280" s="9" t="s">
        <v>1800</v>
      </c>
      <c r="J280" s="10">
        <v>0.0</v>
      </c>
      <c r="K280" s="9" t="s">
        <v>1801</v>
      </c>
      <c r="L280" s="9">
        <f t="shared" ref="L280:L291" si="62">IF(K280&lt;&gt;"", LEN(K280) - LEN(SUBSTITUTE(K280, ":", ""))
)</f>
        <v>2</v>
      </c>
      <c r="M280" s="9" t="s">
        <v>1802</v>
      </c>
      <c r="N280" s="9">
        <f t="shared" si="61"/>
        <v>3</v>
      </c>
      <c r="O280" s="9" t="s">
        <v>1803</v>
      </c>
      <c r="P280" s="11">
        <f t="shared" si="5"/>
        <v>5</v>
      </c>
      <c r="Q280" s="10">
        <v>3.0</v>
      </c>
      <c r="R280" s="10">
        <v>1.0</v>
      </c>
      <c r="S280" s="10">
        <v>1.0</v>
      </c>
      <c r="V280" s="12">
        <f t="shared" si="6"/>
        <v>0</v>
      </c>
    </row>
    <row r="281">
      <c r="A281" s="9" t="s">
        <v>1804</v>
      </c>
      <c r="B281" s="9" t="s">
        <v>1805</v>
      </c>
      <c r="C281" s="9">
        <f t="shared" ref="C281:C321" si="63">IF(A280&lt;&gt;"", LEN(B281) - LEN(SUBSTITUTE(B281, ",", "")) + 1, 0)</f>
        <v>5</v>
      </c>
      <c r="D281" s="9">
        <f t="shared" si="23"/>
        <v>1</v>
      </c>
      <c r="E281" s="9">
        <v>1.0</v>
      </c>
      <c r="F281" s="9" t="s">
        <v>1806</v>
      </c>
      <c r="G281" s="9">
        <v>1.0</v>
      </c>
      <c r="H281" s="9">
        <v>1.0</v>
      </c>
      <c r="I281" s="9" t="s">
        <v>1807</v>
      </c>
      <c r="J281" s="10">
        <v>0.0</v>
      </c>
      <c r="K281" s="9" t="s">
        <v>1808</v>
      </c>
      <c r="L281" s="9">
        <f t="shared" si="62"/>
        <v>2</v>
      </c>
      <c r="M281" s="9" t="s">
        <v>1809</v>
      </c>
      <c r="N281" s="9">
        <f t="shared" si="61"/>
        <v>3</v>
      </c>
      <c r="O281" s="9" t="s">
        <v>1810</v>
      </c>
      <c r="P281" s="11">
        <f t="shared" si="5"/>
        <v>5</v>
      </c>
      <c r="R281" s="10">
        <v>3.0</v>
      </c>
      <c r="S281" s="10">
        <v>1.0</v>
      </c>
      <c r="U281" s="10">
        <v>1.0</v>
      </c>
      <c r="V281" s="12">
        <f t="shared" si="6"/>
        <v>0</v>
      </c>
    </row>
    <row r="282">
      <c r="A282" s="9" t="s">
        <v>1811</v>
      </c>
      <c r="B282" s="9" t="s">
        <v>1812</v>
      </c>
      <c r="C282" s="9">
        <f t="shared" si="63"/>
        <v>3</v>
      </c>
      <c r="D282" s="9">
        <f t="shared" si="23"/>
        <v>1</v>
      </c>
      <c r="E282" s="9">
        <v>1.0</v>
      </c>
      <c r="F282" s="9" t="s">
        <v>1813</v>
      </c>
      <c r="G282" s="9">
        <v>0.0</v>
      </c>
      <c r="H282" s="9">
        <v>0.0</v>
      </c>
      <c r="I282" s="9" t="s">
        <v>1814</v>
      </c>
      <c r="J282" s="10">
        <v>0.0</v>
      </c>
      <c r="K282" s="9" t="s">
        <v>1815</v>
      </c>
      <c r="L282" s="9">
        <f t="shared" si="62"/>
        <v>2</v>
      </c>
      <c r="M282" s="9" t="s">
        <v>1816</v>
      </c>
      <c r="N282" s="9">
        <f t="shared" si="61"/>
        <v>1</v>
      </c>
      <c r="O282" s="9" t="s">
        <v>1817</v>
      </c>
      <c r="P282" s="11">
        <f t="shared" si="5"/>
        <v>3</v>
      </c>
      <c r="Q282" s="10">
        <v>1.0</v>
      </c>
      <c r="T282" s="10">
        <v>2.0</v>
      </c>
      <c r="V282" s="12">
        <f t="shared" si="6"/>
        <v>0</v>
      </c>
    </row>
    <row r="283">
      <c r="A283" s="9" t="s">
        <v>1818</v>
      </c>
      <c r="B283" s="9" t="s">
        <v>1819</v>
      </c>
      <c r="C283" s="9">
        <f t="shared" si="63"/>
        <v>1</v>
      </c>
      <c r="D283" s="9">
        <f t="shared" si="23"/>
        <v>0</v>
      </c>
      <c r="E283" s="9">
        <v>1.0</v>
      </c>
      <c r="F283" s="9" t="s">
        <v>1820</v>
      </c>
      <c r="G283" s="9">
        <v>0.0</v>
      </c>
      <c r="H283" s="9">
        <v>0.0</v>
      </c>
      <c r="I283" s="9" t="s">
        <v>1821</v>
      </c>
      <c r="J283" s="10">
        <v>0.0</v>
      </c>
      <c r="K283" s="9" t="s">
        <v>1822</v>
      </c>
      <c r="L283" s="9">
        <f t="shared" si="62"/>
        <v>1</v>
      </c>
      <c r="M283" s="13"/>
      <c r="N283" s="9">
        <v>0.0</v>
      </c>
      <c r="O283" s="9" t="s">
        <v>1823</v>
      </c>
      <c r="P283" s="11">
        <f t="shared" si="5"/>
        <v>1</v>
      </c>
      <c r="T283" s="10">
        <v>1.0</v>
      </c>
      <c r="V283" s="12">
        <f t="shared" si="6"/>
        <v>0</v>
      </c>
    </row>
    <row r="284">
      <c r="A284" s="9" t="s">
        <v>1824</v>
      </c>
      <c r="B284" s="9" t="s">
        <v>1825</v>
      </c>
      <c r="C284" s="9">
        <f t="shared" si="63"/>
        <v>1</v>
      </c>
      <c r="D284" s="9">
        <f t="shared" si="23"/>
        <v>0</v>
      </c>
      <c r="E284" s="9">
        <v>1.0</v>
      </c>
      <c r="F284" s="9" t="s">
        <v>1113</v>
      </c>
      <c r="G284" s="9">
        <v>0.0</v>
      </c>
      <c r="H284" s="9">
        <v>0.0</v>
      </c>
      <c r="I284" s="9" t="s">
        <v>1826</v>
      </c>
      <c r="J284" s="10">
        <v>0.0</v>
      </c>
      <c r="K284" s="9" t="s">
        <v>1827</v>
      </c>
      <c r="L284" s="9">
        <f t="shared" si="62"/>
        <v>2</v>
      </c>
      <c r="M284" s="13"/>
      <c r="N284" s="9">
        <v>0.0</v>
      </c>
      <c r="O284" s="9" t="s">
        <v>1828</v>
      </c>
      <c r="P284" s="11">
        <f t="shared" si="5"/>
        <v>2</v>
      </c>
      <c r="Q284" s="10">
        <v>2.0</v>
      </c>
      <c r="V284" s="12">
        <f t="shared" si="6"/>
        <v>0</v>
      </c>
    </row>
    <row r="285">
      <c r="A285" s="9" t="s">
        <v>1829</v>
      </c>
      <c r="B285" s="9" t="s">
        <v>1830</v>
      </c>
      <c r="C285" s="9">
        <f t="shared" si="63"/>
        <v>2</v>
      </c>
      <c r="D285" s="9">
        <f t="shared" si="23"/>
        <v>1</v>
      </c>
      <c r="E285" s="9">
        <v>0.0</v>
      </c>
      <c r="F285" s="9" t="s">
        <v>1831</v>
      </c>
      <c r="G285" s="9">
        <v>1.0</v>
      </c>
      <c r="H285" s="9">
        <v>0.0</v>
      </c>
      <c r="I285" s="9" t="s">
        <v>1832</v>
      </c>
      <c r="J285" s="10">
        <v>0.0</v>
      </c>
      <c r="K285" s="9" t="s">
        <v>1833</v>
      </c>
      <c r="L285" s="9">
        <f t="shared" si="62"/>
        <v>2</v>
      </c>
      <c r="M285" s="9" t="s">
        <v>1834</v>
      </c>
      <c r="N285" s="9">
        <f t="shared" ref="N285:N314" si="64">IF(M285&lt;&gt;"", LEN(M285) - LEN(SUBSTITUTE(M285, ":", ""))
)</f>
        <v>3</v>
      </c>
      <c r="O285" s="9" t="s">
        <v>1835</v>
      </c>
      <c r="P285" s="11">
        <f t="shared" si="5"/>
        <v>5</v>
      </c>
      <c r="S285" s="10">
        <v>2.0</v>
      </c>
      <c r="T285" s="10">
        <v>2.0</v>
      </c>
      <c r="U285" s="10">
        <v>1.0</v>
      </c>
      <c r="V285" s="12">
        <f t="shared" si="6"/>
        <v>0</v>
      </c>
    </row>
    <row r="286">
      <c r="A286" s="9" t="s">
        <v>1836</v>
      </c>
      <c r="B286" s="9" t="s">
        <v>1837</v>
      </c>
      <c r="C286" s="9">
        <f t="shared" si="63"/>
        <v>2</v>
      </c>
      <c r="D286" s="9">
        <f t="shared" si="23"/>
        <v>1</v>
      </c>
      <c r="E286" s="9">
        <v>1.0</v>
      </c>
      <c r="F286" s="9" t="s">
        <v>1838</v>
      </c>
      <c r="G286" s="9">
        <v>0.0</v>
      </c>
      <c r="H286" s="9">
        <v>0.0</v>
      </c>
      <c r="I286" s="9" t="s">
        <v>1839</v>
      </c>
      <c r="J286" s="10">
        <v>0.0</v>
      </c>
      <c r="K286" s="9" t="s">
        <v>1840</v>
      </c>
      <c r="L286" s="9">
        <f t="shared" si="62"/>
        <v>2</v>
      </c>
      <c r="M286" s="9" t="s">
        <v>1841</v>
      </c>
      <c r="N286" s="9">
        <f t="shared" si="64"/>
        <v>3</v>
      </c>
      <c r="O286" s="9" t="s">
        <v>1842</v>
      </c>
      <c r="P286" s="11">
        <f t="shared" si="5"/>
        <v>5</v>
      </c>
      <c r="Q286" s="10">
        <v>2.0</v>
      </c>
      <c r="R286" s="10">
        <v>1.0</v>
      </c>
      <c r="S286" s="10">
        <v>2.0</v>
      </c>
      <c r="V286" s="12">
        <f t="shared" si="6"/>
        <v>0</v>
      </c>
    </row>
    <row r="287">
      <c r="A287" s="9" t="s">
        <v>1843</v>
      </c>
      <c r="B287" s="9" t="s">
        <v>1844</v>
      </c>
      <c r="C287" s="9">
        <f t="shared" si="63"/>
        <v>1</v>
      </c>
      <c r="D287" s="9">
        <f t="shared" si="23"/>
        <v>0</v>
      </c>
      <c r="E287" s="9">
        <v>0.0</v>
      </c>
      <c r="F287" s="9" t="s">
        <v>1845</v>
      </c>
      <c r="G287" s="9">
        <v>0.0</v>
      </c>
      <c r="H287" s="9">
        <v>0.0</v>
      </c>
      <c r="I287" s="9" t="s">
        <v>1846</v>
      </c>
      <c r="J287" s="10">
        <v>0.0</v>
      </c>
      <c r="K287" s="9" t="s">
        <v>1847</v>
      </c>
      <c r="L287" s="9">
        <f t="shared" si="62"/>
        <v>2</v>
      </c>
      <c r="M287" s="9" t="s">
        <v>1848</v>
      </c>
      <c r="N287" s="9">
        <f t="shared" si="64"/>
        <v>3</v>
      </c>
      <c r="O287" s="9" t="s">
        <v>1849</v>
      </c>
      <c r="P287" s="11">
        <f t="shared" si="5"/>
        <v>5</v>
      </c>
      <c r="Q287" s="10">
        <v>4.0</v>
      </c>
      <c r="S287" s="10">
        <v>1.0</v>
      </c>
      <c r="V287" s="12">
        <f t="shared" si="6"/>
        <v>0</v>
      </c>
    </row>
    <row r="288">
      <c r="A288" s="9" t="s">
        <v>1850</v>
      </c>
      <c r="B288" s="9" t="s">
        <v>1851</v>
      </c>
      <c r="C288" s="9">
        <f t="shared" si="63"/>
        <v>1</v>
      </c>
      <c r="D288" s="9">
        <f t="shared" si="23"/>
        <v>0</v>
      </c>
      <c r="E288" s="9">
        <v>1.0</v>
      </c>
      <c r="F288" s="9" t="s">
        <v>1845</v>
      </c>
      <c r="G288" s="9">
        <v>0.0</v>
      </c>
      <c r="H288" s="9">
        <v>0.0</v>
      </c>
      <c r="I288" s="9" t="s">
        <v>1852</v>
      </c>
      <c r="J288" s="10">
        <v>0.0</v>
      </c>
      <c r="K288" s="9" t="s">
        <v>1853</v>
      </c>
      <c r="L288" s="9">
        <f t="shared" si="62"/>
        <v>2</v>
      </c>
      <c r="M288" s="9" t="s">
        <v>1854</v>
      </c>
      <c r="N288" s="9">
        <f t="shared" si="64"/>
        <v>3</v>
      </c>
      <c r="O288" s="9" t="s">
        <v>1855</v>
      </c>
      <c r="P288" s="11">
        <f t="shared" si="5"/>
        <v>5</v>
      </c>
      <c r="Q288" s="10">
        <v>4.0</v>
      </c>
      <c r="S288" s="10">
        <v>1.0</v>
      </c>
      <c r="V288" s="12">
        <f t="shared" si="6"/>
        <v>0</v>
      </c>
    </row>
    <row r="289">
      <c r="A289" s="9" t="s">
        <v>1856</v>
      </c>
      <c r="B289" s="9" t="s">
        <v>1857</v>
      </c>
      <c r="C289" s="9">
        <f t="shared" si="63"/>
        <v>1</v>
      </c>
      <c r="D289" s="9">
        <f t="shared" si="23"/>
        <v>0</v>
      </c>
      <c r="E289" s="9">
        <v>0.0</v>
      </c>
      <c r="F289" s="9" t="s">
        <v>1858</v>
      </c>
      <c r="G289" s="9">
        <v>0.0</v>
      </c>
      <c r="H289" s="9">
        <v>0.0</v>
      </c>
      <c r="I289" s="9" t="s">
        <v>1859</v>
      </c>
      <c r="J289" s="10">
        <v>0.0</v>
      </c>
      <c r="K289" s="9" t="s">
        <v>1860</v>
      </c>
      <c r="L289" s="9">
        <f t="shared" si="62"/>
        <v>2</v>
      </c>
      <c r="M289" s="9" t="s">
        <v>1861</v>
      </c>
      <c r="N289" s="9">
        <f t="shared" si="64"/>
        <v>3</v>
      </c>
      <c r="O289" s="9" t="s">
        <v>1862</v>
      </c>
      <c r="P289" s="11">
        <f t="shared" si="5"/>
        <v>5</v>
      </c>
      <c r="Q289" s="10">
        <v>1.0</v>
      </c>
      <c r="S289" s="10">
        <v>3.0</v>
      </c>
      <c r="U289" s="10">
        <v>1.0</v>
      </c>
      <c r="V289" s="12">
        <f t="shared" si="6"/>
        <v>0</v>
      </c>
    </row>
    <row r="290">
      <c r="A290" s="9" t="s">
        <v>1863</v>
      </c>
      <c r="B290" s="9" t="s">
        <v>1864</v>
      </c>
      <c r="C290" s="9">
        <f t="shared" si="63"/>
        <v>1</v>
      </c>
      <c r="D290" s="9">
        <f t="shared" si="23"/>
        <v>0</v>
      </c>
      <c r="E290" s="9">
        <v>0.0</v>
      </c>
      <c r="F290" s="9" t="s">
        <v>1865</v>
      </c>
      <c r="G290" s="9">
        <v>0.0</v>
      </c>
      <c r="H290" s="9">
        <v>0.0</v>
      </c>
      <c r="I290" s="9" t="s">
        <v>1866</v>
      </c>
      <c r="J290" s="10">
        <v>0.0</v>
      </c>
      <c r="K290" s="9" t="s">
        <v>1867</v>
      </c>
      <c r="L290" s="9">
        <f t="shared" si="62"/>
        <v>2</v>
      </c>
      <c r="M290" s="9" t="s">
        <v>1868</v>
      </c>
      <c r="N290" s="9">
        <f t="shared" si="64"/>
        <v>3</v>
      </c>
      <c r="O290" s="9" t="s">
        <v>1869</v>
      </c>
      <c r="P290" s="11">
        <f t="shared" si="5"/>
        <v>5</v>
      </c>
      <c r="Q290" s="10">
        <v>3.0</v>
      </c>
      <c r="S290" s="10">
        <v>1.0</v>
      </c>
      <c r="U290" s="10">
        <v>1.0</v>
      </c>
      <c r="V290" s="12">
        <f t="shared" si="6"/>
        <v>0</v>
      </c>
    </row>
    <row r="291">
      <c r="A291" s="9" t="s">
        <v>1870</v>
      </c>
      <c r="B291" s="9" t="s">
        <v>1871</v>
      </c>
      <c r="C291" s="9">
        <f t="shared" si="63"/>
        <v>1</v>
      </c>
      <c r="D291" s="9">
        <f t="shared" si="23"/>
        <v>0</v>
      </c>
      <c r="E291" s="9">
        <v>1.0</v>
      </c>
      <c r="F291" s="9" t="s">
        <v>45</v>
      </c>
      <c r="G291" s="9">
        <v>0.0</v>
      </c>
      <c r="H291" s="9">
        <v>0.0</v>
      </c>
      <c r="I291" s="9" t="s">
        <v>1872</v>
      </c>
      <c r="J291" s="10">
        <v>0.0</v>
      </c>
      <c r="K291" s="9" t="s">
        <v>1873</v>
      </c>
      <c r="L291" s="9">
        <f t="shared" si="62"/>
        <v>2</v>
      </c>
      <c r="M291" s="9" t="s">
        <v>1874</v>
      </c>
      <c r="N291" s="9">
        <f t="shared" si="64"/>
        <v>3</v>
      </c>
      <c r="O291" s="9" t="s">
        <v>1875</v>
      </c>
      <c r="P291" s="11">
        <f t="shared" si="5"/>
        <v>5</v>
      </c>
      <c r="Q291" s="10">
        <v>2.0</v>
      </c>
      <c r="S291" s="10">
        <v>2.0</v>
      </c>
      <c r="U291" s="10">
        <v>1.0</v>
      </c>
      <c r="V291" s="12">
        <f t="shared" si="6"/>
        <v>0</v>
      </c>
    </row>
    <row r="292">
      <c r="A292" s="9" t="s">
        <v>1876</v>
      </c>
      <c r="B292" s="9" t="s">
        <v>1877</v>
      </c>
      <c r="C292" s="9">
        <f t="shared" si="63"/>
        <v>1</v>
      </c>
      <c r="D292" s="9">
        <f t="shared" si="23"/>
        <v>0</v>
      </c>
      <c r="E292" s="9">
        <v>0.0</v>
      </c>
      <c r="F292" s="9" t="s">
        <v>1845</v>
      </c>
      <c r="G292" s="9">
        <v>0.0</v>
      </c>
      <c r="H292" s="9">
        <v>0.0</v>
      </c>
      <c r="I292" s="9" t="s">
        <v>1878</v>
      </c>
      <c r="J292" s="10">
        <v>0.0</v>
      </c>
      <c r="K292" s="9" t="s">
        <v>1879</v>
      </c>
      <c r="L292" s="9">
        <v>2.0</v>
      </c>
      <c r="M292" s="9" t="s">
        <v>1880</v>
      </c>
      <c r="N292" s="9">
        <f t="shared" si="64"/>
        <v>3</v>
      </c>
      <c r="O292" s="9" t="s">
        <v>1881</v>
      </c>
      <c r="P292" s="11">
        <f t="shared" si="5"/>
        <v>5</v>
      </c>
      <c r="S292" s="10">
        <v>5.0</v>
      </c>
      <c r="V292" s="12">
        <f t="shared" si="6"/>
        <v>0</v>
      </c>
    </row>
    <row r="293">
      <c r="A293" s="9" t="s">
        <v>1882</v>
      </c>
      <c r="B293" s="9" t="s">
        <v>1883</v>
      </c>
      <c r="C293" s="9">
        <f t="shared" si="63"/>
        <v>2</v>
      </c>
      <c r="D293" s="9">
        <f t="shared" si="23"/>
        <v>1</v>
      </c>
      <c r="E293" s="9">
        <v>1.0</v>
      </c>
      <c r="F293" s="9" t="s">
        <v>1884</v>
      </c>
      <c r="G293" s="9">
        <v>1.0</v>
      </c>
      <c r="H293" s="9">
        <v>0.0</v>
      </c>
      <c r="I293" s="9" t="s">
        <v>1885</v>
      </c>
      <c r="J293" s="10">
        <v>0.0</v>
      </c>
      <c r="K293" s="9" t="s">
        <v>1886</v>
      </c>
      <c r="L293" s="9">
        <f t="shared" ref="L293:L297" si="65">IF(K293&lt;&gt;"", LEN(K293) - LEN(SUBSTITUTE(K293, ":", ""))
)</f>
        <v>2</v>
      </c>
      <c r="M293" s="9" t="s">
        <v>1887</v>
      </c>
      <c r="N293" s="9">
        <f t="shared" si="64"/>
        <v>3</v>
      </c>
      <c r="O293" s="9" t="s">
        <v>1888</v>
      </c>
      <c r="P293" s="11">
        <f t="shared" si="5"/>
        <v>5</v>
      </c>
      <c r="Q293" s="10">
        <v>3.0</v>
      </c>
      <c r="S293" s="10">
        <v>2.0</v>
      </c>
      <c r="V293" s="12">
        <f t="shared" si="6"/>
        <v>0</v>
      </c>
    </row>
    <row r="294">
      <c r="A294" s="9" t="s">
        <v>1889</v>
      </c>
      <c r="B294" s="9" t="s">
        <v>1890</v>
      </c>
      <c r="C294" s="9">
        <f t="shared" si="63"/>
        <v>1</v>
      </c>
      <c r="D294" s="9">
        <f t="shared" si="23"/>
        <v>0</v>
      </c>
      <c r="E294" s="9">
        <v>0.0</v>
      </c>
      <c r="F294" s="9" t="s">
        <v>45</v>
      </c>
      <c r="G294" s="9">
        <v>0.0</v>
      </c>
      <c r="H294" s="9">
        <v>0.0</v>
      </c>
      <c r="I294" s="9" t="s">
        <v>1891</v>
      </c>
      <c r="J294" s="10">
        <v>0.0</v>
      </c>
      <c r="K294" s="9" t="s">
        <v>1892</v>
      </c>
      <c r="L294" s="9">
        <f t="shared" si="65"/>
        <v>2</v>
      </c>
      <c r="M294" s="9" t="s">
        <v>1893</v>
      </c>
      <c r="N294" s="9">
        <f t="shared" si="64"/>
        <v>3</v>
      </c>
      <c r="O294" s="9" t="s">
        <v>1894</v>
      </c>
      <c r="P294" s="11">
        <f t="shared" si="5"/>
        <v>5</v>
      </c>
      <c r="Q294" s="10">
        <v>2.0</v>
      </c>
      <c r="S294" s="10">
        <v>2.0</v>
      </c>
      <c r="U294" s="10">
        <v>1.0</v>
      </c>
      <c r="V294" s="12">
        <f t="shared" si="6"/>
        <v>0</v>
      </c>
    </row>
    <row r="295">
      <c r="A295" s="9" t="s">
        <v>1895</v>
      </c>
      <c r="B295" s="9" t="s">
        <v>1896</v>
      </c>
      <c r="C295" s="9">
        <f t="shared" si="63"/>
        <v>1</v>
      </c>
      <c r="D295" s="9">
        <f t="shared" si="23"/>
        <v>0</v>
      </c>
      <c r="E295" s="9">
        <v>0.0</v>
      </c>
      <c r="F295" s="9" t="s">
        <v>1897</v>
      </c>
      <c r="G295" s="9">
        <v>0.0</v>
      </c>
      <c r="H295" s="9">
        <v>0.0</v>
      </c>
      <c r="I295" s="9" t="s">
        <v>1898</v>
      </c>
      <c r="J295" s="10">
        <v>0.0</v>
      </c>
      <c r="K295" s="9" t="s">
        <v>1899</v>
      </c>
      <c r="L295" s="9">
        <f t="shared" si="65"/>
        <v>2</v>
      </c>
      <c r="M295" s="9" t="s">
        <v>1900</v>
      </c>
      <c r="N295" s="9">
        <f t="shared" si="64"/>
        <v>3</v>
      </c>
      <c r="O295" s="9" t="s">
        <v>1901</v>
      </c>
      <c r="P295" s="11">
        <f t="shared" si="5"/>
        <v>5</v>
      </c>
      <c r="Q295" s="10">
        <v>2.0</v>
      </c>
      <c r="S295" s="10">
        <v>2.0</v>
      </c>
      <c r="U295" s="10">
        <v>1.0</v>
      </c>
      <c r="V295" s="12">
        <f t="shared" si="6"/>
        <v>0</v>
      </c>
    </row>
    <row r="296">
      <c r="A296" s="9" t="s">
        <v>1902</v>
      </c>
      <c r="B296" s="9" t="s">
        <v>1903</v>
      </c>
      <c r="C296" s="9">
        <f t="shared" si="63"/>
        <v>3</v>
      </c>
      <c r="D296" s="9">
        <f t="shared" si="23"/>
        <v>1</v>
      </c>
      <c r="E296" s="9">
        <v>1.0</v>
      </c>
      <c r="F296" s="9" t="s">
        <v>31</v>
      </c>
      <c r="G296" s="9">
        <v>0.0</v>
      </c>
      <c r="H296" s="9">
        <v>0.0</v>
      </c>
      <c r="I296" s="9" t="s">
        <v>1904</v>
      </c>
      <c r="J296" s="10">
        <v>0.0</v>
      </c>
      <c r="K296" s="9" t="s">
        <v>1905</v>
      </c>
      <c r="L296" s="9">
        <f t="shared" si="65"/>
        <v>2</v>
      </c>
      <c r="M296" s="9" t="s">
        <v>1906</v>
      </c>
      <c r="N296" s="9">
        <f t="shared" si="64"/>
        <v>3</v>
      </c>
      <c r="O296" s="9" t="s">
        <v>1907</v>
      </c>
      <c r="P296" s="11">
        <f t="shared" si="5"/>
        <v>5</v>
      </c>
      <c r="Q296" s="10">
        <v>2.0</v>
      </c>
      <c r="R296" s="10">
        <v>1.0</v>
      </c>
      <c r="S296" s="10">
        <v>1.0</v>
      </c>
      <c r="U296" s="10">
        <v>1.0</v>
      </c>
      <c r="V296" s="12">
        <f t="shared" si="6"/>
        <v>0</v>
      </c>
    </row>
    <row r="297">
      <c r="A297" s="9" t="s">
        <v>1908</v>
      </c>
      <c r="B297" s="9" t="s">
        <v>1909</v>
      </c>
      <c r="C297" s="9">
        <f t="shared" si="63"/>
        <v>1</v>
      </c>
      <c r="D297" s="9">
        <f t="shared" si="23"/>
        <v>0</v>
      </c>
      <c r="E297" s="9">
        <v>0.0</v>
      </c>
      <c r="F297" s="9" t="s">
        <v>507</v>
      </c>
      <c r="G297" s="9">
        <v>0.0</v>
      </c>
      <c r="H297" s="9">
        <v>0.0</v>
      </c>
      <c r="I297" s="9" t="s">
        <v>1910</v>
      </c>
      <c r="J297" s="10">
        <v>0.0</v>
      </c>
      <c r="K297" s="9" t="s">
        <v>1911</v>
      </c>
      <c r="L297" s="9">
        <f t="shared" si="65"/>
        <v>1</v>
      </c>
      <c r="M297" s="9" t="s">
        <v>1912</v>
      </c>
      <c r="N297" s="9">
        <f t="shared" si="64"/>
        <v>1</v>
      </c>
      <c r="O297" s="9" t="s">
        <v>1913</v>
      </c>
      <c r="P297" s="11">
        <f t="shared" si="5"/>
        <v>2</v>
      </c>
      <c r="Q297" s="10">
        <v>2.0</v>
      </c>
      <c r="V297" s="12">
        <f t="shared" si="6"/>
        <v>0</v>
      </c>
    </row>
    <row r="298">
      <c r="A298" s="9" t="s">
        <v>1914</v>
      </c>
      <c r="B298" s="9" t="s">
        <v>1915</v>
      </c>
      <c r="C298" s="9">
        <f t="shared" si="63"/>
        <v>5</v>
      </c>
      <c r="D298" s="9">
        <f t="shared" si="23"/>
        <v>1</v>
      </c>
      <c r="E298" s="9">
        <v>1.0</v>
      </c>
      <c r="F298" s="9" t="s">
        <v>1916</v>
      </c>
      <c r="G298" s="9">
        <v>0.0</v>
      </c>
      <c r="H298" s="9">
        <v>0.0</v>
      </c>
      <c r="I298" s="9" t="s">
        <v>1917</v>
      </c>
      <c r="J298" s="10">
        <v>0.0</v>
      </c>
      <c r="K298" s="13"/>
      <c r="L298" s="9">
        <v>0.0</v>
      </c>
      <c r="M298" s="9" t="s">
        <v>1918</v>
      </c>
      <c r="N298" s="9">
        <f t="shared" si="64"/>
        <v>3</v>
      </c>
      <c r="O298" s="9" t="s">
        <v>1919</v>
      </c>
      <c r="P298" s="11">
        <f t="shared" si="5"/>
        <v>3</v>
      </c>
      <c r="Q298" s="10">
        <v>2.0</v>
      </c>
      <c r="S298" s="10">
        <v>1.0</v>
      </c>
      <c r="V298" s="12">
        <f t="shared" si="6"/>
        <v>0</v>
      </c>
    </row>
    <row r="299">
      <c r="A299" s="9" t="s">
        <v>1920</v>
      </c>
      <c r="B299" s="9" t="s">
        <v>1921</v>
      </c>
      <c r="C299" s="9">
        <f t="shared" si="63"/>
        <v>2</v>
      </c>
      <c r="D299" s="9">
        <f t="shared" si="23"/>
        <v>1</v>
      </c>
      <c r="E299" s="9">
        <v>1.0</v>
      </c>
      <c r="F299" s="9" t="s">
        <v>1922</v>
      </c>
      <c r="G299" s="9">
        <v>0.0</v>
      </c>
      <c r="H299" s="9">
        <v>0.0</v>
      </c>
      <c r="I299" s="9" t="s">
        <v>1923</v>
      </c>
      <c r="J299" s="10">
        <v>0.0</v>
      </c>
      <c r="K299" s="9" t="s">
        <v>1924</v>
      </c>
      <c r="L299" s="9">
        <f t="shared" ref="L299:L321" si="66">IF(K299&lt;&gt;"", LEN(K299) - LEN(SUBSTITUTE(K299, ":", ""))
)</f>
        <v>2</v>
      </c>
      <c r="M299" s="9" t="s">
        <v>1925</v>
      </c>
      <c r="N299" s="9">
        <f t="shared" si="64"/>
        <v>3</v>
      </c>
      <c r="O299" s="9" t="s">
        <v>1926</v>
      </c>
      <c r="P299" s="11">
        <f t="shared" si="5"/>
        <v>5</v>
      </c>
      <c r="Q299" s="10">
        <v>1.0</v>
      </c>
      <c r="S299" s="10">
        <v>3.0</v>
      </c>
      <c r="T299" s="10">
        <v>1.0</v>
      </c>
      <c r="V299" s="12">
        <f t="shared" si="6"/>
        <v>0</v>
      </c>
    </row>
    <row r="300">
      <c r="A300" s="9" t="s">
        <v>1927</v>
      </c>
      <c r="B300" s="9" t="s">
        <v>1928</v>
      </c>
      <c r="C300" s="9">
        <f t="shared" si="63"/>
        <v>1</v>
      </c>
      <c r="D300" s="9">
        <f t="shared" si="23"/>
        <v>0</v>
      </c>
      <c r="E300" s="9">
        <v>1.0</v>
      </c>
      <c r="F300" s="9" t="s">
        <v>343</v>
      </c>
      <c r="G300" s="9">
        <v>0.0</v>
      </c>
      <c r="H300" s="9">
        <v>0.0</v>
      </c>
      <c r="I300" s="9" t="s">
        <v>1929</v>
      </c>
      <c r="J300" s="10">
        <v>0.0</v>
      </c>
      <c r="K300" s="9" t="s">
        <v>1930</v>
      </c>
      <c r="L300" s="9">
        <f t="shared" si="66"/>
        <v>2</v>
      </c>
      <c r="M300" s="9" t="s">
        <v>1931</v>
      </c>
      <c r="N300" s="9">
        <f t="shared" si="64"/>
        <v>3</v>
      </c>
      <c r="O300" s="9" t="s">
        <v>1932</v>
      </c>
      <c r="P300" s="11">
        <f t="shared" si="5"/>
        <v>5</v>
      </c>
      <c r="Q300" s="10">
        <v>2.0</v>
      </c>
      <c r="R300" s="10">
        <v>1.0</v>
      </c>
      <c r="S300" s="10">
        <v>1.0</v>
      </c>
      <c r="U300" s="10">
        <v>1.0</v>
      </c>
      <c r="V300" s="12">
        <f t="shared" si="6"/>
        <v>0</v>
      </c>
    </row>
    <row r="301">
      <c r="A301" s="9" t="s">
        <v>1933</v>
      </c>
      <c r="B301" s="9" t="s">
        <v>1934</v>
      </c>
      <c r="C301" s="9">
        <f t="shared" si="63"/>
        <v>1</v>
      </c>
      <c r="D301" s="9">
        <f t="shared" si="23"/>
        <v>0</v>
      </c>
      <c r="E301" s="9">
        <v>1.0</v>
      </c>
      <c r="F301" s="9" t="s">
        <v>545</v>
      </c>
      <c r="G301" s="9">
        <v>0.0</v>
      </c>
      <c r="H301" s="9">
        <v>0.0</v>
      </c>
      <c r="I301" s="9" t="s">
        <v>1935</v>
      </c>
      <c r="J301" s="10">
        <v>0.0</v>
      </c>
      <c r="K301" s="9" t="s">
        <v>1936</v>
      </c>
      <c r="L301" s="9">
        <f t="shared" si="66"/>
        <v>2</v>
      </c>
      <c r="M301" s="9" t="s">
        <v>1937</v>
      </c>
      <c r="N301" s="9">
        <f t="shared" si="64"/>
        <v>3</v>
      </c>
      <c r="O301" s="9" t="s">
        <v>1938</v>
      </c>
      <c r="P301" s="11">
        <f t="shared" si="5"/>
        <v>5</v>
      </c>
      <c r="Q301" s="10">
        <v>2.0</v>
      </c>
      <c r="S301" s="10">
        <v>1.0</v>
      </c>
      <c r="U301" s="10">
        <v>2.0</v>
      </c>
      <c r="V301" s="12">
        <f t="shared" si="6"/>
        <v>0</v>
      </c>
    </row>
    <row r="302">
      <c r="A302" s="9" t="s">
        <v>1939</v>
      </c>
      <c r="B302" s="9" t="s">
        <v>1940</v>
      </c>
      <c r="C302" s="9">
        <f t="shared" si="63"/>
        <v>2</v>
      </c>
      <c r="D302" s="9">
        <f t="shared" si="23"/>
        <v>1</v>
      </c>
      <c r="E302" s="9">
        <v>1.0</v>
      </c>
      <c r="F302" s="9" t="s">
        <v>1941</v>
      </c>
      <c r="G302" s="9">
        <v>0.0</v>
      </c>
      <c r="H302" s="9">
        <v>0.0</v>
      </c>
      <c r="I302" s="9" t="s">
        <v>1942</v>
      </c>
      <c r="J302" s="10">
        <v>0.0</v>
      </c>
      <c r="K302" s="9" t="s">
        <v>1943</v>
      </c>
      <c r="L302" s="9">
        <f t="shared" si="66"/>
        <v>2</v>
      </c>
      <c r="M302" s="9" t="s">
        <v>1944</v>
      </c>
      <c r="N302" s="9">
        <f t="shared" si="64"/>
        <v>2</v>
      </c>
      <c r="O302" s="9" t="s">
        <v>1945</v>
      </c>
      <c r="P302" s="11">
        <f t="shared" si="5"/>
        <v>4</v>
      </c>
      <c r="Q302" s="10">
        <v>3.0</v>
      </c>
      <c r="S302" s="10">
        <v>1.0</v>
      </c>
      <c r="V302" s="12">
        <f t="shared" si="6"/>
        <v>0</v>
      </c>
    </row>
    <row r="303">
      <c r="A303" s="9" t="s">
        <v>1946</v>
      </c>
      <c r="B303" s="9" t="s">
        <v>1947</v>
      </c>
      <c r="C303" s="9">
        <f t="shared" si="63"/>
        <v>1</v>
      </c>
      <c r="D303" s="9">
        <f t="shared" si="23"/>
        <v>0</v>
      </c>
      <c r="E303" s="9">
        <v>0.0</v>
      </c>
      <c r="F303" s="9" t="s">
        <v>1948</v>
      </c>
      <c r="G303" s="9">
        <v>0.0</v>
      </c>
      <c r="H303" s="9">
        <v>0.0</v>
      </c>
      <c r="I303" s="9" t="s">
        <v>1949</v>
      </c>
      <c r="J303" s="10">
        <v>0.0</v>
      </c>
      <c r="K303" s="9" t="s">
        <v>1950</v>
      </c>
      <c r="L303" s="9">
        <f t="shared" si="66"/>
        <v>2</v>
      </c>
      <c r="M303" s="9" t="s">
        <v>1951</v>
      </c>
      <c r="N303" s="9">
        <f t="shared" si="64"/>
        <v>3</v>
      </c>
      <c r="O303" s="9" t="s">
        <v>1952</v>
      </c>
      <c r="P303" s="11">
        <f t="shared" si="5"/>
        <v>5</v>
      </c>
      <c r="Q303" s="10">
        <v>4.0</v>
      </c>
      <c r="S303" s="10">
        <v>1.0</v>
      </c>
      <c r="V303" s="12">
        <f t="shared" si="6"/>
        <v>0</v>
      </c>
    </row>
    <row r="304">
      <c r="A304" s="9" t="s">
        <v>1953</v>
      </c>
      <c r="B304" s="9" t="s">
        <v>1954</v>
      </c>
      <c r="C304" s="9">
        <f t="shared" si="63"/>
        <v>5</v>
      </c>
      <c r="D304" s="9">
        <f t="shared" si="23"/>
        <v>1</v>
      </c>
      <c r="E304" s="9">
        <v>1.0</v>
      </c>
      <c r="F304" s="9" t="s">
        <v>1955</v>
      </c>
      <c r="G304" s="9">
        <v>0.0</v>
      </c>
      <c r="H304" s="9">
        <v>0.0</v>
      </c>
      <c r="I304" s="9" t="s">
        <v>1956</v>
      </c>
      <c r="J304" s="10">
        <v>0.0</v>
      </c>
      <c r="K304" s="9" t="s">
        <v>1957</v>
      </c>
      <c r="L304" s="9">
        <f t="shared" si="66"/>
        <v>1</v>
      </c>
      <c r="M304" s="9" t="s">
        <v>1958</v>
      </c>
      <c r="N304" s="9">
        <f t="shared" si="64"/>
        <v>2</v>
      </c>
      <c r="O304" s="9" t="s">
        <v>1959</v>
      </c>
      <c r="P304" s="11">
        <f t="shared" si="5"/>
        <v>3</v>
      </c>
      <c r="Q304" s="10">
        <v>3.0</v>
      </c>
      <c r="V304" s="12">
        <f t="shared" si="6"/>
        <v>0</v>
      </c>
    </row>
    <row r="305">
      <c r="A305" s="9" t="s">
        <v>1960</v>
      </c>
      <c r="B305" s="9" t="s">
        <v>1961</v>
      </c>
      <c r="C305" s="9">
        <f t="shared" si="63"/>
        <v>2</v>
      </c>
      <c r="D305" s="9">
        <f t="shared" si="23"/>
        <v>1</v>
      </c>
      <c r="E305" s="9">
        <v>1.0</v>
      </c>
      <c r="F305" s="9" t="s">
        <v>545</v>
      </c>
      <c r="G305" s="9">
        <v>0.0</v>
      </c>
      <c r="H305" s="9">
        <v>0.0</v>
      </c>
      <c r="I305" s="9" t="s">
        <v>1962</v>
      </c>
      <c r="J305" s="10">
        <v>0.0</v>
      </c>
      <c r="K305" s="9" t="s">
        <v>1963</v>
      </c>
      <c r="L305" s="9">
        <f t="shared" si="66"/>
        <v>2</v>
      </c>
      <c r="M305" s="9" t="s">
        <v>1964</v>
      </c>
      <c r="N305" s="9">
        <f t="shared" si="64"/>
        <v>3</v>
      </c>
      <c r="O305" s="9" t="s">
        <v>1965</v>
      </c>
      <c r="P305" s="11">
        <f t="shared" si="5"/>
        <v>5</v>
      </c>
      <c r="Q305" s="10">
        <v>3.0</v>
      </c>
      <c r="S305" s="10">
        <v>1.0</v>
      </c>
      <c r="U305" s="10">
        <v>1.0</v>
      </c>
      <c r="V305" s="12">
        <f t="shared" si="6"/>
        <v>0</v>
      </c>
    </row>
    <row r="306">
      <c r="A306" s="9" t="s">
        <v>1966</v>
      </c>
      <c r="B306" s="9" t="s">
        <v>1967</v>
      </c>
      <c r="C306" s="9">
        <f t="shared" si="63"/>
        <v>2</v>
      </c>
      <c r="D306" s="9">
        <f t="shared" si="23"/>
        <v>1</v>
      </c>
      <c r="E306" s="9">
        <v>1.0</v>
      </c>
      <c r="F306" s="9" t="s">
        <v>1968</v>
      </c>
      <c r="G306" s="9">
        <v>0.0</v>
      </c>
      <c r="H306" s="9">
        <v>0.0</v>
      </c>
      <c r="I306" s="9" t="s">
        <v>1969</v>
      </c>
      <c r="J306" s="10">
        <v>0.0</v>
      </c>
      <c r="K306" s="9" t="s">
        <v>1970</v>
      </c>
      <c r="L306" s="9">
        <f t="shared" si="66"/>
        <v>2</v>
      </c>
      <c r="M306" s="9" t="s">
        <v>1971</v>
      </c>
      <c r="N306" s="9">
        <f t="shared" si="64"/>
        <v>3</v>
      </c>
      <c r="O306" s="9" t="s">
        <v>1972</v>
      </c>
      <c r="P306" s="11">
        <f t="shared" si="5"/>
        <v>5</v>
      </c>
      <c r="Q306" s="10">
        <v>5.0</v>
      </c>
      <c r="V306" s="12">
        <f t="shared" si="6"/>
        <v>0</v>
      </c>
    </row>
    <row r="307">
      <c r="A307" s="9" t="s">
        <v>1973</v>
      </c>
      <c r="B307" s="9" t="s">
        <v>1974</v>
      </c>
      <c r="C307" s="9">
        <f t="shared" si="63"/>
        <v>2</v>
      </c>
      <c r="D307" s="9">
        <f t="shared" si="23"/>
        <v>1</v>
      </c>
      <c r="E307" s="9">
        <v>1.0</v>
      </c>
      <c r="F307" s="9" t="s">
        <v>1975</v>
      </c>
      <c r="G307" s="9">
        <v>0.0</v>
      </c>
      <c r="H307" s="9">
        <v>0.0</v>
      </c>
      <c r="I307" s="9" t="s">
        <v>1976</v>
      </c>
      <c r="J307" s="10">
        <v>0.0</v>
      </c>
      <c r="K307" s="9" t="s">
        <v>1977</v>
      </c>
      <c r="L307" s="9">
        <f t="shared" si="66"/>
        <v>2</v>
      </c>
      <c r="M307" s="9" t="s">
        <v>1978</v>
      </c>
      <c r="N307" s="9">
        <f t="shared" si="64"/>
        <v>3</v>
      </c>
      <c r="O307" s="9" t="s">
        <v>1979</v>
      </c>
      <c r="P307" s="11">
        <f t="shared" si="5"/>
        <v>5</v>
      </c>
      <c r="Q307" s="10">
        <v>5.0</v>
      </c>
      <c r="V307" s="12">
        <f t="shared" si="6"/>
        <v>0</v>
      </c>
    </row>
    <row r="308">
      <c r="A308" s="9" t="s">
        <v>1980</v>
      </c>
      <c r="B308" s="9" t="s">
        <v>1981</v>
      </c>
      <c r="C308" s="9">
        <f t="shared" si="63"/>
        <v>1</v>
      </c>
      <c r="D308" s="9">
        <f t="shared" si="23"/>
        <v>0</v>
      </c>
      <c r="E308" s="9">
        <v>0.0</v>
      </c>
      <c r="F308" s="9" t="s">
        <v>1982</v>
      </c>
      <c r="G308" s="9">
        <v>0.0</v>
      </c>
      <c r="H308" s="9">
        <v>0.0</v>
      </c>
      <c r="I308" s="9" t="s">
        <v>1983</v>
      </c>
      <c r="J308" s="10">
        <v>0.0</v>
      </c>
      <c r="K308" s="9" t="s">
        <v>1984</v>
      </c>
      <c r="L308" s="9">
        <f t="shared" si="66"/>
        <v>2</v>
      </c>
      <c r="M308" s="9" t="s">
        <v>1985</v>
      </c>
      <c r="N308" s="9">
        <f t="shared" si="64"/>
        <v>2</v>
      </c>
      <c r="O308" s="9" t="s">
        <v>1986</v>
      </c>
      <c r="P308" s="11">
        <f t="shared" si="5"/>
        <v>4</v>
      </c>
      <c r="Q308" s="10">
        <v>3.0</v>
      </c>
      <c r="S308" s="10">
        <v>1.0</v>
      </c>
      <c r="V308" s="12">
        <f t="shared" si="6"/>
        <v>0</v>
      </c>
    </row>
    <row r="309">
      <c r="A309" s="9" t="s">
        <v>1987</v>
      </c>
      <c r="B309" s="9" t="s">
        <v>1988</v>
      </c>
      <c r="C309" s="9">
        <f t="shared" si="63"/>
        <v>5</v>
      </c>
      <c r="D309" s="9">
        <f t="shared" si="23"/>
        <v>1</v>
      </c>
      <c r="E309" s="9">
        <v>1.0</v>
      </c>
      <c r="F309" s="9" t="s">
        <v>1989</v>
      </c>
      <c r="G309" s="9">
        <v>0.0</v>
      </c>
      <c r="H309" s="9">
        <v>0.0</v>
      </c>
      <c r="I309" s="9" t="s">
        <v>1990</v>
      </c>
      <c r="J309" s="10">
        <v>0.0</v>
      </c>
      <c r="K309" s="9" t="s">
        <v>1991</v>
      </c>
      <c r="L309" s="9">
        <f t="shared" si="66"/>
        <v>2</v>
      </c>
      <c r="M309" s="9" t="s">
        <v>1992</v>
      </c>
      <c r="N309" s="9">
        <f t="shared" si="64"/>
        <v>2</v>
      </c>
      <c r="O309" s="9" t="s">
        <v>1993</v>
      </c>
      <c r="P309" s="11">
        <f t="shared" si="5"/>
        <v>4</v>
      </c>
      <c r="Q309" s="10">
        <v>3.0</v>
      </c>
      <c r="S309" s="10">
        <v>1.0</v>
      </c>
      <c r="V309" s="12">
        <f t="shared" si="6"/>
        <v>0</v>
      </c>
    </row>
    <row r="310">
      <c r="A310" s="9" t="s">
        <v>1994</v>
      </c>
      <c r="B310" s="9" t="s">
        <v>1995</v>
      </c>
      <c r="C310" s="9">
        <f t="shared" si="63"/>
        <v>1</v>
      </c>
      <c r="D310" s="9">
        <f t="shared" si="23"/>
        <v>0</v>
      </c>
      <c r="E310" s="9">
        <v>0.0</v>
      </c>
      <c r="F310" s="9" t="s">
        <v>1845</v>
      </c>
      <c r="G310" s="9">
        <v>0.0</v>
      </c>
      <c r="H310" s="9">
        <v>0.0</v>
      </c>
      <c r="I310" s="9" t="s">
        <v>1996</v>
      </c>
      <c r="J310" s="10">
        <v>0.0</v>
      </c>
      <c r="K310" s="9" t="s">
        <v>1997</v>
      </c>
      <c r="L310" s="9">
        <f t="shared" si="66"/>
        <v>2</v>
      </c>
      <c r="M310" s="9" t="s">
        <v>1998</v>
      </c>
      <c r="N310" s="9">
        <f t="shared" si="64"/>
        <v>3</v>
      </c>
      <c r="O310" s="9" t="s">
        <v>1999</v>
      </c>
      <c r="P310" s="11">
        <f t="shared" si="5"/>
        <v>5</v>
      </c>
      <c r="Q310" s="10">
        <v>4.0</v>
      </c>
      <c r="S310" s="10">
        <v>1.0</v>
      </c>
      <c r="V310" s="12">
        <f t="shared" si="6"/>
        <v>0</v>
      </c>
    </row>
    <row r="311">
      <c r="A311" s="9" t="s">
        <v>2000</v>
      </c>
      <c r="B311" s="9" t="s">
        <v>2001</v>
      </c>
      <c r="C311" s="9">
        <f t="shared" si="63"/>
        <v>3</v>
      </c>
      <c r="D311" s="9">
        <f t="shared" si="23"/>
        <v>1</v>
      </c>
      <c r="E311" s="9">
        <v>1.0</v>
      </c>
      <c r="F311" s="9" t="s">
        <v>2002</v>
      </c>
      <c r="G311" s="9">
        <v>0.0</v>
      </c>
      <c r="H311" s="9">
        <v>0.0</v>
      </c>
      <c r="I311" s="9" t="s">
        <v>2003</v>
      </c>
      <c r="J311" s="10">
        <v>0.0</v>
      </c>
      <c r="K311" s="9" t="s">
        <v>2004</v>
      </c>
      <c r="L311" s="9">
        <f t="shared" si="66"/>
        <v>1</v>
      </c>
      <c r="M311" s="9" t="s">
        <v>2005</v>
      </c>
      <c r="N311" s="9">
        <f t="shared" si="64"/>
        <v>3</v>
      </c>
      <c r="O311" s="9" t="s">
        <v>2006</v>
      </c>
      <c r="P311" s="11">
        <f t="shared" si="5"/>
        <v>4</v>
      </c>
      <c r="Q311" s="10">
        <v>1.0</v>
      </c>
      <c r="S311" s="10">
        <v>3.0</v>
      </c>
      <c r="V311" s="12">
        <f t="shared" si="6"/>
        <v>0</v>
      </c>
    </row>
    <row r="312">
      <c r="A312" s="9" t="s">
        <v>2007</v>
      </c>
      <c r="B312" s="9" t="s">
        <v>2008</v>
      </c>
      <c r="C312" s="9">
        <f t="shared" si="63"/>
        <v>1</v>
      </c>
      <c r="D312" s="9">
        <f t="shared" si="23"/>
        <v>0</v>
      </c>
      <c r="E312" s="9">
        <v>1.0</v>
      </c>
      <c r="F312" s="9" t="s">
        <v>2009</v>
      </c>
      <c r="G312" s="9">
        <v>0.0</v>
      </c>
      <c r="H312" s="9">
        <v>0.0</v>
      </c>
      <c r="I312" s="9" t="s">
        <v>2010</v>
      </c>
      <c r="J312" s="10">
        <v>0.0</v>
      </c>
      <c r="K312" s="9" t="s">
        <v>2011</v>
      </c>
      <c r="L312" s="9">
        <f t="shared" si="66"/>
        <v>2</v>
      </c>
      <c r="M312" s="9" t="s">
        <v>2012</v>
      </c>
      <c r="N312" s="9">
        <f t="shared" si="64"/>
        <v>3</v>
      </c>
      <c r="O312" s="9" t="s">
        <v>2013</v>
      </c>
      <c r="P312" s="11">
        <f t="shared" si="5"/>
        <v>5</v>
      </c>
      <c r="Q312" s="10">
        <v>2.0</v>
      </c>
      <c r="R312" s="10">
        <v>1.0</v>
      </c>
      <c r="S312" s="10">
        <v>1.0</v>
      </c>
      <c r="U312" s="10">
        <v>1.0</v>
      </c>
      <c r="V312" s="12">
        <f t="shared" si="6"/>
        <v>0</v>
      </c>
    </row>
    <row r="313">
      <c r="A313" s="9" t="s">
        <v>2014</v>
      </c>
      <c r="B313" s="9" t="s">
        <v>2015</v>
      </c>
      <c r="C313" s="9">
        <f t="shared" si="63"/>
        <v>3</v>
      </c>
      <c r="D313" s="9">
        <f t="shared" si="23"/>
        <v>1</v>
      </c>
      <c r="E313" s="9">
        <v>1.0</v>
      </c>
      <c r="F313" s="9" t="s">
        <v>2016</v>
      </c>
      <c r="G313" s="9">
        <v>1.0</v>
      </c>
      <c r="H313" s="9">
        <v>1.0</v>
      </c>
      <c r="I313" s="9" t="s">
        <v>2017</v>
      </c>
      <c r="J313" s="10">
        <v>0.0</v>
      </c>
      <c r="K313" s="9" t="s">
        <v>2018</v>
      </c>
      <c r="L313" s="9">
        <f t="shared" si="66"/>
        <v>2</v>
      </c>
      <c r="M313" s="9" t="s">
        <v>2019</v>
      </c>
      <c r="N313" s="9">
        <f t="shared" si="64"/>
        <v>3</v>
      </c>
      <c r="O313" s="9" t="s">
        <v>2020</v>
      </c>
      <c r="P313" s="11">
        <f t="shared" si="5"/>
        <v>5</v>
      </c>
      <c r="Q313" s="10">
        <v>1.0</v>
      </c>
      <c r="S313" s="10">
        <v>3.0</v>
      </c>
      <c r="U313" s="10">
        <v>1.0</v>
      </c>
      <c r="V313" s="12">
        <f t="shared" si="6"/>
        <v>0</v>
      </c>
    </row>
    <row r="314">
      <c r="A314" s="9" t="s">
        <v>2021</v>
      </c>
      <c r="B314" s="9" t="s">
        <v>2022</v>
      </c>
      <c r="C314" s="9">
        <f t="shared" si="63"/>
        <v>2</v>
      </c>
      <c r="D314" s="9">
        <f t="shared" si="23"/>
        <v>1</v>
      </c>
      <c r="E314" s="9">
        <v>0.0</v>
      </c>
      <c r="F314" s="9" t="s">
        <v>2023</v>
      </c>
      <c r="G314" s="9">
        <v>0.0</v>
      </c>
      <c r="H314" s="9">
        <v>0.0</v>
      </c>
      <c r="I314" s="9" t="s">
        <v>2024</v>
      </c>
      <c r="J314" s="10">
        <v>0.0</v>
      </c>
      <c r="K314" s="9" t="s">
        <v>2025</v>
      </c>
      <c r="L314" s="9">
        <f t="shared" si="66"/>
        <v>2</v>
      </c>
      <c r="M314" s="9" t="s">
        <v>2026</v>
      </c>
      <c r="N314" s="9">
        <f t="shared" si="64"/>
        <v>3</v>
      </c>
      <c r="O314" s="9" t="s">
        <v>2027</v>
      </c>
      <c r="P314" s="11">
        <f t="shared" si="5"/>
        <v>5</v>
      </c>
      <c r="Q314" s="10">
        <v>1.0</v>
      </c>
      <c r="S314" s="10">
        <v>2.0</v>
      </c>
      <c r="T314" s="10">
        <v>1.0</v>
      </c>
      <c r="U314" s="10">
        <v>1.0</v>
      </c>
      <c r="V314" s="12">
        <f t="shared" si="6"/>
        <v>0</v>
      </c>
    </row>
    <row r="315">
      <c r="A315" s="9" t="s">
        <v>2028</v>
      </c>
      <c r="B315" s="9" t="s">
        <v>2029</v>
      </c>
      <c r="C315" s="9">
        <f t="shared" si="63"/>
        <v>1</v>
      </c>
      <c r="D315" s="9">
        <f t="shared" si="23"/>
        <v>0</v>
      </c>
      <c r="E315" s="9">
        <v>1.0</v>
      </c>
      <c r="F315" s="9" t="s">
        <v>2030</v>
      </c>
      <c r="G315" s="9">
        <v>0.0</v>
      </c>
      <c r="H315" s="9">
        <v>0.0</v>
      </c>
      <c r="I315" s="9" t="s">
        <v>2031</v>
      </c>
      <c r="J315" s="10">
        <v>0.0</v>
      </c>
      <c r="K315" s="9" t="s">
        <v>2032</v>
      </c>
      <c r="L315" s="9">
        <f t="shared" si="66"/>
        <v>2</v>
      </c>
      <c r="M315" s="9" t="s">
        <v>2033</v>
      </c>
      <c r="N315" s="9">
        <v>3.0</v>
      </c>
      <c r="O315" s="9" t="s">
        <v>2034</v>
      </c>
      <c r="P315" s="11">
        <f t="shared" si="5"/>
        <v>5</v>
      </c>
      <c r="U315" s="10">
        <v>5.0</v>
      </c>
      <c r="V315" s="12">
        <f t="shared" si="6"/>
        <v>0</v>
      </c>
    </row>
    <row r="316">
      <c r="A316" s="9" t="s">
        <v>2035</v>
      </c>
      <c r="B316" s="9" t="s">
        <v>2036</v>
      </c>
      <c r="C316" s="9">
        <f t="shared" si="63"/>
        <v>1</v>
      </c>
      <c r="D316" s="9">
        <f t="shared" si="23"/>
        <v>0</v>
      </c>
      <c r="E316" s="9">
        <v>0.0</v>
      </c>
      <c r="F316" s="9" t="s">
        <v>1339</v>
      </c>
      <c r="G316" s="9">
        <v>0.0</v>
      </c>
      <c r="H316" s="9">
        <v>0.0</v>
      </c>
      <c r="I316" s="9" t="s">
        <v>2037</v>
      </c>
      <c r="J316" s="10">
        <v>0.0</v>
      </c>
      <c r="K316" s="9" t="s">
        <v>2038</v>
      </c>
      <c r="L316" s="9">
        <f t="shared" si="66"/>
        <v>2</v>
      </c>
      <c r="M316" s="9" t="s">
        <v>2039</v>
      </c>
      <c r="N316" s="9">
        <f t="shared" ref="N316:N321" si="67">IF(M316&lt;&gt;"", LEN(M316) - LEN(SUBSTITUTE(M316, ":", ""))
)</f>
        <v>3</v>
      </c>
      <c r="O316" s="9" t="s">
        <v>2040</v>
      </c>
      <c r="P316" s="11">
        <f t="shared" si="5"/>
        <v>5</v>
      </c>
      <c r="Q316" s="10">
        <v>3.0</v>
      </c>
      <c r="S316" s="10">
        <v>2.0</v>
      </c>
      <c r="V316" s="12">
        <f t="shared" si="6"/>
        <v>0</v>
      </c>
    </row>
    <row r="317">
      <c r="A317" s="9" t="s">
        <v>2041</v>
      </c>
      <c r="B317" s="9" t="s">
        <v>2042</v>
      </c>
      <c r="C317" s="9">
        <f t="shared" si="63"/>
        <v>1</v>
      </c>
      <c r="D317" s="9">
        <f t="shared" si="23"/>
        <v>0</v>
      </c>
      <c r="E317" s="9">
        <v>1.0</v>
      </c>
      <c r="F317" s="9" t="s">
        <v>31</v>
      </c>
      <c r="G317" s="9">
        <v>0.0</v>
      </c>
      <c r="H317" s="9">
        <v>0.0</v>
      </c>
      <c r="I317" s="9" t="s">
        <v>2043</v>
      </c>
      <c r="J317" s="10">
        <v>0.0</v>
      </c>
      <c r="K317" s="9" t="s">
        <v>2044</v>
      </c>
      <c r="L317" s="9">
        <f t="shared" si="66"/>
        <v>2</v>
      </c>
      <c r="M317" s="9" t="s">
        <v>2045</v>
      </c>
      <c r="N317" s="9">
        <f t="shared" si="67"/>
        <v>3</v>
      </c>
      <c r="O317" s="9" t="s">
        <v>2046</v>
      </c>
      <c r="P317" s="11">
        <f t="shared" si="5"/>
        <v>5</v>
      </c>
      <c r="Q317" s="10">
        <v>1.0</v>
      </c>
      <c r="R317" s="10">
        <v>3.0</v>
      </c>
      <c r="S317" s="10">
        <v>1.0</v>
      </c>
      <c r="V317" s="12">
        <f t="shared" si="6"/>
        <v>0</v>
      </c>
    </row>
    <row r="318">
      <c r="A318" s="9" t="s">
        <v>2047</v>
      </c>
      <c r="B318" s="9" t="s">
        <v>2048</v>
      </c>
      <c r="C318" s="9">
        <f t="shared" si="63"/>
        <v>1</v>
      </c>
      <c r="D318" s="9">
        <f t="shared" si="23"/>
        <v>0</v>
      </c>
      <c r="E318" s="9">
        <v>1.0</v>
      </c>
      <c r="F318" s="9" t="s">
        <v>152</v>
      </c>
      <c r="G318" s="9">
        <v>0.0</v>
      </c>
      <c r="H318" s="9">
        <v>0.0</v>
      </c>
      <c r="I318" s="9" t="s">
        <v>2049</v>
      </c>
      <c r="J318" s="10">
        <v>0.0</v>
      </c>
      <c r="K318" s="9" t="s">
        <v>2050</v>
      </c>
      <c r="L318" s="9">
        <f t="shared" si="66"/>
        <v>2</v>
      </c>
      <c r="M318" s="9" t="s">
        <v>2051</v>
      </c>
      <c r="N318" s="9">
        <f t="shared" si="67"/>
        <v>3</v>
      </c>
      <c r="O318" s="9" t="s">
        <v>2052</v>
      </c>
      <c r="P318" s="11">
        <f t="shared" si="5"/>
        <v>5</v>
      </c>
      <c r="Q318" s="10">
        <v>4.0</v>
      </c>
      <c r="S318" s="10">
        <v>1.0</v>
      </c>
      <c r="V318" s="12">
        <f t="shared" si="6"/>
        <v>0</v>
      </c>
    </row>
    <row r="319">
      <c r="A319" s="9" t="s">
        <v>2053</v>
      </c>
      <c r="B319" s="9" t="s">
        <v>2054</v>
      </c>
      <c r="C319" s="9">
        <f t="shared" si="63"/>
        <v>3</v>
      </c>
      <c r="D319" s="9">
        <f t="shared" si="23"/>
        <v>1</v>
      </c>
      <c r="E319" s="9">
        <v>1.0</v>
      </c>
      <c r="F319" s="9" t="s">
        <v>715</v>
      </c>
      <c r="G319" s="9">
        <v>0.0</v>
      </c>
      <c r="H319" s="9">
        <v>0.0</v>
      </c>
      <c r="I319" s="9" t="s">
        <v>2055</v>
      </c>
      <c r="J319" s="10">
        <v>0.0</v>
      </c>
      <c r="K319" s="9" t="s">
        <v>2056</v>
      </c>
      <c r="L319" s="9">
        <f t="shared" si="66"/>
        <v>2</v>
      </c>
      <c r="M319" s="9" t="s">
        <v>2057</v>
      </c>
      <c r="N319" s="9">
        <f t="shared" si="67"/>
        <v>3</v>
      </c>
      <c r="O319" s="9" t="s">
        <v>2058</v>
      </c>
      <c r="P319" s="11">
        <f t="shared" si="5"/>
        <v>5</v>
      </c>
      <c r="Q319" s="10">
        <v>1.0</v>
      </c>
      <c r="S319" s="10">
        <v>3.0</v>
      </c>
      <c r="T319" s="10">
        <v>1.0</v>
      </c>
      <c r="V319" s="12">
        <f t="shared" si="6"/>
        <v>0</v>
      </c>
    </row>
    <row r="320">
      <c r="A320" s="9" t="s">
        <v>2059</v>
      </c>
      <c r="B320" s="9" t="s">
        <v>2060</v>
      </c>
      <c r="C320" s="9">
        <f t="shared" si="63"/>
        <v>2</v>
      </c>
      <c r="D320" s="9">
        <f t="shared" si="23"/>
        <v>1</v>
      </c>
      <c r="E320" s="9">
        <v>1.0</v>
      </c>
      <c r="F320" s="9" t="s">
        <v>2061</v>
      </c>
      <c r="G320" s="9">
        <v>0.0</v>
      </c>
      <c r="H320" s="9">
        <v>0.0</v>
      </c>
      <c r="I320" s="9" t="s">
        <v>2062</v>
      </c>
      <c r="J320" s="10">
        <v>0.0</v>
      </c>
      <c r="K320" s="9" t="s">
        <v>2063</v>
      </c>
      <c r="L320" s="9">
        <f t="shared" si="66"/>
        <v>2</v>
      </c>
      <c r="M320" s="9" t="s">
        <v>2064</v>
      </c>
      <c r="N320" s="9">
        <f t="shared" si="67"/>
        <v>3</v>
      </c>
      <c r="O320" s="9" t="s">
        <v>2065</v>
      </c>
      <c r="P320" s="11">
        <f t="shared" si="5"/>
        <v>5</v>
      </c>
      <c r="Q320" s="10">
        <v>3.0</v>
      </c>
      <c r="R320" s="10">
        <v>1.0</v>
      </c>
      <c r="S320" s="10">
        <v>1.0</v>
      </c>
      <c r="V320" s="12">
        <f t="shared" si="6"/>
        <v>0</v>
      </c>
    </row>
    <row r="321">
      <c r="A321" s="9" t="s">
        <v>2066</v>
      </c>
      <c r="B321" s="9" t="s">
        <v>2067</v>
      </c>
      <c r="C321" s="9">
        <f t="shared" si="63"/>
        <v>1</v>
      </c>
      <c r="D321" s="9">
        <f t="shared" si="23"/>
        <v>0</v>
      </c>
      <c r="E321" s="9">
        <v>1.0</v>
      </c>
      <c r="F321" s="9" t="s">
        <v>1339</v>
      </c>
      <c r="G321" s="9">
        <v>0.0</v>
      </c>
      <c r="H321" s="9">
        <v>0.0</v>
      </c>
      <c r="I321" s="9" t="s">
        <v>2068</v>
      </c>
      <c r="J321" s="10">
        <v>0.0</v>
      </c>
      <c r="K321" s="9" t="s">
        <v>2069</v>
      </c>
      <c r="L321" s="9">
        <f t="shared" si="66"/>
        <v>2</v>
      </c>
      <c r="M321" s="9" t="s">
        <v>2070</v>
      </c>
      <c r="N321" s="9">
        <f t="shared" si="67"/>
        <v>3</v>
      </c>
      <c r="O321" s="9" t="s">
        <v>2071</v>
      </c>
      <c r="P321" s="11">
        <f t="shared" si="5"/>
        <v>5</v>
      </c>
      <c r="Q321" s="10">
        <v>3.0</v>
      </c>
      <c r="R321" s="10">
        <v>1.0</v>
      </c>
      <c r="S321" s="10">
        <v>1.0</v>
      </c>
      <c r="V321" s="12">
        <f t="shared" si="6"/>
        <v>0</v>
      </c>
    </row>
    <row r="322">
      <c r="A322" s="14"/>
      <c r="B322" s="14"/>
      <c r="C322" s="14"/>
      <c r="D322" s="14"/>
      <c r="E322" s="14"/>
      <c r="F322" s="14"/>
      <c r="G322" s="14"/>
      <c r="H322" s="14"/>
      <c r="I322" s="14"/>
      <c r="K322" s="14"/>
      <c r="L322" s="14"/>
      <c r="M322" s="14"/>
      <c r="N322" s="14"/>
      <c r="O322" s="14"/>
    </row>
    <row r="323">
      <c r="A323" s="14"/>
      <c r="B323" s="14"/>
      <c r="C323" s="14"/>
      <c r="D323" s="14"/>
      <c r="E323" s="14"/>
      <c r="F323" s="14"/>
      <c r="G323" s="14"/>
      <c r="H323" s="14"/>
      <c r="I323" s="14"/>
      <c r="K323" s="14"/>
      <c r="L323" s="14"/>
      <c r="M323" s="14"/>
      <c r="N323" s="14"/>
      <c r="O323" s="14"/>
    </row>
    <row r="324">
      <c r="A324" s="14"/>
      <c r="B324" s="14"/>
      <c r="C324" s="14"/>
      <c r="D324" s="14"/>
      <c r="E324" s="14"/>
      <c r="F324" s="14"/>
      <c r="G324" s="14"/>
      <c r="H324" s="14"/>
      <c r="I324" s="14"/>
      <c r="K324" s="14"/>
      <c r="L324" s="14"/>
      <c r="M324" s="14"/>
      <c r="N324" s="14"/>
      <c r="O324" s="14"/>
    </row>
    <row r="325">
      <c r="A325" s="14"/>
      <c r="B325" s="14"/>
      <c r="C325" s="14"/>
      <c r="D325" s="14"/>
      <c r="E325" s="14"/>
      <c r="F325" s="14"/>
      <c r="G325" s="14"/>
      <c r="H325" s="14"/>
      <c r="I325" s="14"/>
      <c r="K325" s="14"/>
      <c r="L325" s="14"/>
      <c r="M325" s="14"/>
      <c r="N325" s="14"/>
      <c r="O325" s="14"/>
    </row>
    <row r="326">
      <c r="A326" s="14"/>
      <c r="B326" s="14"/>
      <c r="C326" s="14"/>
      <c r="D326" s="14"/>
      <c r="E326" s="14"/>
      <c r="F326" s="14"/>
      <c r="G326" s="14"/>
      <c r="H326" s="14"/>
      <c r="I326" s="14"/>
      <c r="K326" s="14"/>
      <c r="L326" s="14"/>
      <c r="M326" s="14"/>
      <c r="N326" s="14"/>
      <c r="O326" s="14"/>
    </row>
    <row r="327">
      <c r="A327" s="14"/>
      <c r="B327" s="14"/>
      <c r="C327" s="14"/>
      <c r="D327" s="14"/>
      <c r="E327" s="14"/>
      <c r="F327" s="14"/>
      <c r="G327" s="14"/>
      <c r="H327" s="14"/>
      <c r="I327" s="14"/>
      <c r="K327" s="14"/>
      <c r="L327" s="14"/>
      <c r="M327" s="14"/>
      <c r="N327" s="14"/>
      <c r="O327" s="14"/>
    </row>
    <row r="328">
      <c r="A328" s="14"/>
      <c r="B328" s="14"/>
      <c r="C328" s="14"/>
      <c r="D328" s="14"/>
      <c r="E328" s="14"/>
      <c r="F328" s="14"/>
      <c r="G328" s="14"/>
      <c r="H328" s="14"/>
      <c r="I328" s="14"/>
      <c r="K328" s="14"/>
      <c r="L328" s="14"/>
      <c r="M328" s="14"/>
      <c r="N328" s="14"/>
      <c r="O328" s="14"/>
    </row>
    <row r="329">
      <c r="A329" s="14"/>
      <c r="B329" s="14"/>
      <c r="C329" s="14"/>
      <c r="D329" s="14"/>
      <c r="E329" s="14"/>
      <c r="F329" s="14"/>
      <c r="G329" s="14"/>
      <c r="H329" s="14"/>
      <c r="I329" s="14"/>
      <c r="K329" s="14"/>
      <c r="L329" s="14"/>
      <c r="M329" s="14"/>
      <c r="N329" s="14"/>
      <c r="O329" s="14"/>
    </row>
    <row r="330">
      <c r="A330" s="14"/>
      <c r="B330" s="14"/>
      <c r="C330" s="14"/>
      <c r="D330" s="14"/>
      <c r="E330" s="14"/>
      <c r="F330" s="14"/>
      <c r="G330" s="14"/>
      <c r="H330" s="14"/>
      <c r="I330" s="14"/>
      <c r="K330" s="14"/>
      <c r="L330" s="14"/>
      <c r="M330" s="14"/>
      <c r="N330" s="14"/>
      <c r="O330" s="14"/>
    </row>
    <row r="331">
      <c r="A331" s="14"/>
      <c r="B331" s="14"/>
      <c r="C331" s="14"/>
      <c r="D331" s="14"/>
      <c r="E331" s="14"/>
      <c r="F331" s="14"/>
      <c r="G331" s="14"/>
      <c r="H331" s="14"/>
      <c r="I331" s="14"/>
      <c r="K331" s="14"/>
      <c r="L331" s="14"/>
      <c r="M331" s="14"/>
      <c r="N331" s="14"/>
      <c r="O331" s="14"/>
    </row>
    <row r="332">
      <c r="A332" s="14"/>
      <c r="B332" s="14"/>
      <c r="C332" s="14"/>
      <c r="D332" s="14"/>
      <c r="E332" s="14"/>
      <c r="F332" s="14"/>
      <c r="G332" s="14"/>
      <c r="H332" s="14"/>
      <c r="I332" s="14"/>
      <c r="K332" s="14"/>
      <c r="L332" s="14"/>
      <c r="M332" s="14"/>
      <c r="N332" s="14"/>
      <c r="O332" s="14"/>
    </row>
    <row r="333">
      <c r="A333" s="14"/>
      <c r="B333" s="14"/>
      <c r="C333" s="14"/>
      <c r="D333" s="14"/>
      <c r="E333" s="14"/>
      <c r="F333" s="14"/>
      <c r="G333" s="14"/>
      <c r="H333" s="14"/>
      <c r="I333" s="14"/>
      <c r="K333" s="14"/>
      <c r="L333" s="14"/>
      <c r="M333" s="14"/>
      <c r="N333" s="14"/>
      <c r="O333" s="14"/>
    </row>
    <row r="334">
      <c r="A334" s="14"/>
      <c r="B334" s="14"/>
      <c r="C334" s="14"/>
      <c r="D334" s="14"/>
      <c r="E334" s="14"/>
      <c r="F334" s="14"/>
      <c r="G334" s="14"/>
      <c r="H334" s="14"/>
      <c r="I334" s="14"/>
      <c r="K334" s="14"/>
      <c r="L334" s="14"/>
      <c r="M334" s="14"/>
      <c r="N334" s="14"/>
      <c r="O334" s="14"/>
    </row>
    <row r="335">
      <c r="A335" s="14"/>
      <c r="B335" s="14"/>
      <c r="C335" s="14"/>
      <c r="D335" s="14"/>
      <c r="E335" s="14"/>
      <c r="F335" s="14"/>
      <c r="G335" s="14"/>
      <c r="H335" s="14"/>
      <c r="I335" s="14"/>
      <c r="K335" s="14"/>
      <c r="L335" s="14"/>
      <c r="M335" s="14"/>
      <c r="N335" s="14"/>
      <c r="O335" s="14"/>
    </row>
    <row r="336">
      <c r="A336" s="14"/>
      <c r="B336" s="14"/>
      <c r="C336" s="14"/>
      <c r="D336" s="14"/>
      <c r="E336" s="14"/>
      <c r="F336" s="14"/>
      <c r="G336" s="14"/>
      <c r="H336" s="14"/>
      <c r="I336" s="14"/>
      <c r="K336" s="14"/>
      <c r="L336" s="14"/>
      <c r="M336" s="14"/>
      <c r="N336" s="14"/>
      <c r="O336" s="14"/>
    </row>
    <row r="337">
      <c r="A337" s="14"/>
      <c r="B337" s="14"/>
      <c r="C337" s="14"/>
      <c r="D337" s="14"/>
      <c r="E337" s="14"/>
      <c r="F337" s="14"/>
      <c r="G337" s="14"/>
      <c r="H337" s="14"/>
      <c r="I337" s="14"/>
      <c r="K337" s="14"/>
      <c r="L337" s="14"/>
      <c r="M337" s="14"/>
      <c r="N337" s="14"/>
      <c r="O337" s="14"/>
    </row>
    <row r="338">
      <c r="A338" s="14"/>
      <c r="B338" s="14"/>
      <c r="C338" s="14"/>
      <c r="D338" s="14"/>
      <c r="E338" s="14"/>
      <c r="F338" s="14"/>
      <c r="G338" s="14"/>
      <c r="H338" s="14"/>
      <c r="I338" s="14"/>
      <c r="K338" s="14"/>
      <c r="L338" s="14"/>
      <c r="M338" s="14"/>
      <c r="N338" s="14"/>
      <c r="O338" s="14"/>
    </row>
    <row r="339">
      <c r="A339" s="14"/>
      <c r="B339" s="14"/>
      <c r="C339" s="14"/>
      <c r="D339" s="14"/>
      <c r="E339" s="14"/>
      <c r="F339" s="14"/>
      <c r="G339" s="14"/>
      <c r="H339" s="14"/>
      <c r="I339" s="14"/>
      <c r="K339" s="14"/>
      <c r="L339" s="14"/>
      <c r="M339" s="14"/>
      <c r="N339" s="14"/>
      <c r="O339" s="14"/>
    </row>
    <row r="340">
      <c r="A340" s="14"/>
      <c r="B340" s="14"/>
      <c r="C340" s="14"/>
      <c r="D340" s="14"/>
      <c r="E340" s="14"/>
      <c r="F340" s="14"/>
      <c r="G340" s="14"/>
      <c r="H340" s="14"/>
      <c r="I340" s="14"/>
      <c r="K340" s="14"/>
      <c r="L340" s="14"/>
      <c r="M340" s="14"/>
      <c r="N340" s="14"/>
      <c r="O340" s="14"/>
    </row>
    <row r="341">
      <c r="A341" s="14"/>
      <c r="B341" s="14"/>
      <c r="C341" s="14"/>
      <c r="D341" s="14"/>
      <c r="E341" s="14"/>
      <c r="F341" s="14"/>
      <c r="G341" s="14"/>
      <c r="H341" s="14"/>
      <c r="I341" s="14"/>
      <c r="K341" s="14"/>
      <c r="L341" s="14"/>
      <c r="M341" s="14"/>
      <c r="N341" s="14"/>
      <c r="O341" s="14"/>
    </row>
    <row r="342">
      <c r="A342" s="14"/>
      <c r="B342" s="14"/>
      <c r="C342" s="14"/>
      <c r="D342" s="14"/>
      <c r="E342" s="14"/>
      <c r="F342" s="14"/>
      <c r="G342" s="14"/>
      <c r="H342" s="14"/>
      <c r="I342" s="14"/>
      <c r="K342" s="14"/>
      <c r="L342" s="14"/>
      <c r="M342" s="14"/>
      <c r="N342" s="14"/>
      <c r="O342" s="14"/>
    </row>
    <row r="343">
      <c r="A343" s="14"/>
      <c r="B343" s="14"/>
      <c r="C343" s="14"/>
      <c r="D343" s="14"/>
      <c r="E343" s="14"/>
      <c r="F343" s="14"/>
      <c r="G343" s="14"/>
      <c r="H343" s="14"/>
      <c r="I343" s="14"/>
      <c r="K343" s="14"/>
      <c r="L343" s="14"/>
      <c r="M343" s="14"/>
      <c r="N343" s="14"/>
      <c r="O343" s="14"/>
    </row>
    <row r="344">
      <c r="A344" s="14"/>
      <c r="B344" s="14"/>
      <c r="C344" s="14"/>
      <c r="D344" s="14"/>
      <c r="E344" s="14"/>
      <c r="F344" s="14"/>
      <c r="G344" s="14"/>
      <c r="H344" s="14"/>
      <c r="I344" s="14"/>
      <c r="K344" s="14"/>
      <c r="L344" s="14"/>
      <c r="M344" s="14"/>
      <c r="N344" s="14"/>
      <c r="O344" s="14"/>
    </row>
    <row r="345">
      <c r="A345" s="14"/>
      <c r="B345" s="14"/>
      <c r="C345" s="14"/>
      <c r="D345" s="14"/>
      <c r="E345" s="14"/>
      <c r="F345" s="14"/>
      <c r="G345" s="14"/>
      <c r="H345" s="14"/>
      <c r="I345" s="14"/>
      <c r="K345" s="14"/>
      <c r="L345" s="14"/>
      <c r="M345" s="14"/>
      <c r="N345" s="14"/>
      <c r="O345" s="14"/>
    </row>
    <row r="346">
      <c r="A346" s="14"/>
      <c r="B346" s="14"/>
      <c r="C346" s="14"/>
      <c r="D346" s="14"/>
      <c r="E346" s="14"/>
      <c r="F346" s="14"/>
      <c r="G346" s="14"/>
      <c r="H346" s="14"/>
      <c r="I346" s="14"/>
      <c r="K346" s="14"/>
      <c r="L346" s="14"/>
      <c r="M346" s="14"/>
      <c r="N346" s="14"/>
      <c r="O346" s="14"/>
    </row>
    <row r="347">
      <c r="A347" s="14"/>
      <c r="B347" s="14"/>
      <c r="C347" s="14"/>
      <c r="D347" s="14"/>
      <c r="E347" s="14"/>
      <c r="F347" s="14"/>
      <c r="G347" s="14"/>
      <c r="H347" s="14"/>
      <c r="I347" s="14"/>
      <c r="K347" s="14"/>
      <c r="L347" s="14"/>
      <c r="M347" s="14"/>
      <c r="N347" s="14"/>
      <c r="O347" s="14"/>
    </row>
    <row r="348">
      <c r="A348" s="14"/>
      <c r="B348" s="14"/>
      <c r="C348" s="14"/>
      <c r="D348" s="14"/>
      <c r="E348" s="14"/>
      <c r="F348" s="14"/>
      <c r="G348" s="14"/>
      <c r="H348" s="14"/>
      <c r="I348" s="14"/>
      <c r="K348" s="14"/>
      <c r="L348" s="14"/>
      <c r="M348" s="14"/>
      <c r="N348" s="14"/>
      <c r="O348" s="14"/>
    </row>
    <row r="349">
      <c r="A349" s="14"/>
      <c r="B349" s="14"/>
      <c r="C349" s="14"/>
      <c r="D349" s="14"/>
      <c r="E349" s="14"/>
      <c r="F349" s="14"/>
      <c r="G349" s="14"/>
      <c r="H349" s="14"/>
      <c r="I349" s="14"/>
      <c r="K349" s="14"/>
      <c r="L349" s="14"/>
      <c r="M349" s="14"/>
      <c r="N349" s="14"/>
      <c r="O349" s="14"/>
    </row>
    <row r="350">
      <c r="A350" s="14"/>
      <c r="B350" s="14"/>
      <c r="C350" s="14"/>
      <c r="D350" s="14"/>
      <c r="E350" s="14"/>
      <c r="F350" s="14"/>
      <c r="G350" s="14"/>
      <c r="H350" s="14"/>
      <c r="I350" s="14"/>
      <c r="K350" s="14"/>
      <c r="L350" s="14"/>
      <c r="M350" s="14"/>
      <c r="N350" s="14"/>
      <c r="O350" s="14"/>
    </row>
    <row r="351">
      <c r="A351" s="14"/>
      <c r="B351" s="14"/>
      <c r="C351" s="14"/>
      <c r="D351" s="14"/>
      <c r="E351" s="14"/>
      <c r="F351" s="14"/>
      <c r="G351" s="14"/>
      <c r="H351" s="14"/>
      <c r="I351" s="14"/>
      <c r="K351" s="14"/>
      <c r="L351" s="14"/>
      <c r="M351" s="14"/>
      <c r="N351" s="14"/>
      <c r="O351" s="14"/>
    </row>
    <row r="352">
      <c r="A352" s="14"/>
      <c r="B352" s="14"/>
      <c r="C352" s="14"/>
      <c r="D352" s="14"/>
      <c r="E352" s="14"/>
      <c r="F352" s="14"/>
      <c r="G352" s="14"/>
      <c r="H352" s="14"/>
      <c r="I352" s="14"/>
      <c r="K352" s="14"/>
      <c r="L352" s="14"/>
      <c r="M352" s="14"/>
      <c r="N352" s="14"/>
      <c r="O352" s="14"/>
    </row>
    <row r="353">
      <c r="A353" s="14"/>
      <c r="B353" s="14"/>
      <c r="C353" s="14"/>
      <c r="D353" s="14"/>
      <c r="E353" s="14"/>
      <c r="F353" s="14"/>
      <c r="G353" s="14"/>
      <c r="H353" s="14"/>
      <c r="I353" s="14"/>
      <c r="K353" s="14"/>
      <c r="L353" s="14"/>
      <c r="M353" s="14"/>
      <c r="N353" s="14"/>
      <c r="O353" s="14"/>
    </row>
    <row r="354">
      <c r="A354" s="14"/>
      <c r="B354" s="14"/>
      <c r="C354" s="14"/>
      <c r="D354" s="14"/>
      <c r="E354" s="14"/>
      <c r="F354" s="14"/>
      <c r="G354" s="14"/>
      <c r="H354" s="14"/>
      <c r="I354" s="14"/>
      <c r="K354" s="14"/>
      <c r="L354" s="14"/>
      <c r="M354" s="14"/>
      <c r="N354" s="14"/>
      <c r="O354" s="14"/>
    </row>
    <row r="355">
      <c r="A355" s="14"/>
      <c r="B355" s="14"/>
      <c r="C355" s="14"/>
      <c r="D355" s="14"/>
      <c r="E355" s="14"/>
      <c r="F355" s="14"/>
      <c r="G355" s="14"/>
      <c r="H355" s="14"/>
      <c r="I355" s="14"/>
      <c r="K355" s="14"/>
      <c r="L355" s="14"/>
      <c r="M355" s="14"/>
      <c r="N355" s="14"/>
      <c r="O355" s="14"/>
    </row>
    <row r="356">
      <c r="A356" s="14"/>
      <c r="B356" s="14"/>
      <c r="C356" s="14"/>
      <c r="D356" s="14"/>
      <c r="E356" s="14"/>
      <c r="F356" s="14"/>
      <c r="G356" s="14"/>
      <c r="H356" s="14"/>
      <c r="I356" s="14"/>
      <c r="K356" s="14"/>
      <c r="L356" s="14"/>
      <c r="M356" s="14"/>
      <c r="N356" s="14"/>
      <c r="O356" s="14"/>
    </row>
    <row r="357">
      <c r="A357" s="14"/>
      <c r="B357" s="14"/>
      <c r="C357" s="14"/>
      <c r="D357" s="14"/>
      <c r="E357" s="14"/>
      <c r="F357" s="14"/>
      <c r="G357" s="14"/>
      <c r="H357" s="14"/>
      <c r="I357" s="14"/>
      <c r="K357" s="14"/>
      <c r="L357" s="14"/>
      <c r="M357" s="14"/>
      <c r="N357" s="14"/>
      <c r="O357" s="14"/>
    </row>
    <row r="358">
      <c r="A358" s="14"/>
      <c r="B358" s="14"/>
      <c r="C358" s="14"/>
      <c r="D358" s="14"/>
      <c r="E358" s="14"/>
      <c r="F358" s="14"/>
      <c r="G358" s="14"/>
      <c r="H358" s="14"/>
      <c r="I358" s="14"/>
      <c r="K358" s="14"/>
      <c r="L358" s="14"/>
      <c r="M358" s="14"/>
      <c r="N358" s="14"/>
      <c r="O358" s="14"/>
    </row>
    <row r="359">
      <c r="A359" s="14"/>
      <c r="B359" s="14"/>
      <c r="C359" s="14"/>
      <c r="D359" s="14"/>
      <c r="E359" s="14"/>
      <c r="F359" s="14"/>
      <c r="G359" s="14"/>
      <c r="H359" s="14"/>
      <c r="I359" s="14"/>
      <c r="K359" s="14"/>
      <c r="L359" s="14"/>
      <c r="M359" s="14"/>
      <c r="N359" s="14"/>
      <c r="O359" s="14"/>
    </row>
    <row r="360">
      <c r="A360" s="14"/>
      <c r="B360" s="14"/>
      <c r="C360" s="14"/>
      <c r="D360" s="14"/>
      <c r="E360" s="14"/>
      <c r="F360" s="14"/>
      <c r="G360" s="14"/>
      <c r="H360" s="14"/>
      <c r="I360" s="14"/>
      <c r="K360" s="14"/>
      <c r="L360" s="14"/>
      <c r="M360" s="14"/>
      <c r="N360" s="14"/>
      <c r="O360" s="14"/>
    </row>
    <row r="361">
      <c r="A361" s="14"/>
      <c r="B361" s="14"/>
      <c r="C361" s="14"/>
      <c r="D361" s="14"/>
      <c r="E361" s="14"/>
      <c r="F361" s="14"/>
      <c r="G361" s="14"/>
      <c r="H361" s="14"/>
      <c r="I361" s="14"/>
      <c r="K361" s="14"/>
      <c r="L361" s="14"/>
      <c r="M361" s="14"/>
      <c r="N361" s="14"/>
      <c r="O361" s="14"/>
    </row>
    <row r="362">
      <c r="A362" s="14"/>
      <c r="B362" s="14"/>
      <c r="C362" s="14"/>
      <c r="D362" s="14"/>
      <c r="E362" s="14"/>
      <c r="F362" s="14"/>
      <c r="G362" s="14"/>
      <c r="H362" s="14"/>
      <c r="I362" s="14"/>
      <c r="K362" s="14"/>
      <c r="L362" s="14"/>
      <c r="M362" s="14"/>
      <c r="N362" s="14"/>
      <c r="O362" s="14"/>
    </row>
    <row r="363">
      <c r="A363" s="14"/>
      <c r="B363" s="14"/>
      <c r="C363" s="14"/>
      <c r="D363" s="14"/>
      <c r="E363" s="14"/>
      <c r="F363" s="14"/>
      <c r="G363" s="14"/>
      <c r="H363" s="14"/>
      <c r="I363" s="14"/>
      <c r="K363" s="14"/>
      <c r="L363" s="14"/>
      <c r="M363" s="14"/>
      <c r="N363" s="14"/>
      <c r="O363" s="14"/>
    </row>
    <row r="364">
      <c r="A364" s="14"/>
      <c r="B364" s="14"/>
      <c r="C364" s="14"/>
      <c r="D364" s="14"/>
      <c r="E364" s="14"/>
      <c r="F364" s="14"/>
      <c r="G364" s="14"/>
      <c r="H364" s="14"/>
      <c r="I364" s="14"/>
      <c r="K364" s="14"/>
      <c r="L364" s="14"/>
      <c r="M364" s="14"/>
      <c r="N364" s="14"/>
      <c r="O364" s="14"/>
    </row>
    <row r="365">
      <c r="A365" s="14"/>
      <c r="B365" s="14"/>
      <c r="C365" s="14"/>
      <c r="D365" s="14"/>
      <c r="E365" s="14"/>
      <c r="F365" s="14"/>
      <c r="G365" s="14"/>
      <c r="H365" s="14"/>
      <c r="I365" s="14"/>
      <c r="K365" s="14"/>
      <c r="L365" s="14"/>
      <c r="M365" s="14"/>
      <c r="N365" s="14"/>
      <c r="O365" s="14"/>
    </row>
    <row r="366">
      <c r="A366" s="14"/>
      <c r="B366" s="14"/>
      <c r="C366" s="14"/>
      <c r="D366" s="14"/>
      <c r="E366" s="14"/>
      <c r="F366" s="14"/>
      <c r="G366" s="14"/>
      <c r="H366" s="14"/>
      <c r="I366" s="14"/>
      <c r="K366" s="14"/>
      <c r="L366" s="14"/>
      <c r="M366" s="14"/>
      <c r="N366" s="14"/>
      <c r="O366" s="14"/>
    </row>
    <row r="367">
      <c r="A367" s="14"/>
      <c r="B367" s="14"/>
      <c r="C367" s="14"/>
      <c r="D367" s="14"/>
      <c r="E367" s="14"/>
      <c r="F367" s="14"/>
      <c r="G367" s="14"/>
      <c r="H367" s="14"/>
      <c r="I367" s="14"/>
      <c r="K367" s="14"/>
      <c r="L367" s="14"/>
      <c r="M367" s="14"/>
      <c r="N367" s="14"/>
      <c r="O367" s="14"/>
    </row>
    <row r="368">
      <c r="A368" s="14"/>
      <c r="B368" s="14"/>
      <c r="C368" s="14"/>
      <c r="D368" s="14"/>
      <c r="E368" s="14"/>
      <c r="F368" s="14"/>
      <c r="G368" s="14"/>
      <c r="H368" s="14"/>
      <c r="I368" s="14"/>
      <c r="K368" s="14"/>
      <c r="L368" s="14"/>
      <c r="M368" s="14"/>
      <c r="N368" s="14"/>
      <c r="O368" s="14"/>
    </row>
    <row r="369">
      <c r="A369" s="14"/>
      <c r="B369" s="14"/>
      <c r="C369" s="14"/>
      <c r="D369" s="14"/>
      <c r="E369" s="14"/>
      <c r="F369" s="14"/>
      <c r="G369" s="14"/>
      <c r="H369" s="14"/>
      <c r="I369" s="14"/>
      <c r="K369" s="14"/>
      <c r="L369" s="14"/>
      <c r="M369" s="14"/>
      <c r="N369" s="14"/>
      <c r="O369" s="14"/>
    </row>
    <row r="370">
      <c r="A370" s="14"/>
      <c r="B370" s="14"/>
      <c r="C370" s="14"/>
      <c r="D370" s="14"/>
      <c r="E370" s="14"/>
      <c r="F370" s="14"/>
      <c r="G370" s="14"/>
      <c r="H370" s="14"/>
      <c r="I370" s="14"/>
      <c r="K370" s="14"/>
      <c r="L370" s="14"/>
      <c r="M370" s="14"/>
      <c r="N370" s="14"/>
      <c r="O370" s="14"/>
    </row>
    <row r="371">
      <c r="A371" s="14"/>
      <c r="B371" s="14"/>
      <c r="C371" s="14"/>
      <c r="D371" s="14"/>
      <c r="E371" s="14"/>
      <c r="F371" s="14"/>
      <c r="G371" s="14"/>
      <c r="H371" s="14"/>
      <c r="I371" s="14"/>
      <c r="K371" s="14"/>
      <c r="L371" s="14"/>
      <c r="M371" s="14"/>
      <c r="N371" s="14"/>
      <c r="O371" s="14"/>
    </row>
    <row r="372">
      <c r="A372" s="14"/>
      <c r="B372" s="14"/>
      <c r="C372" s="14"/>
      <c r="D372" s="14"/>
      <c r="E372" s="14"/>
      <c r="F372" s="14"/>
      <c r="G372" s="14"/>
      <c r="H372" s="14"/>
      <c r="I372" s="14"/>
      <c r="K372" s="14"/>
      <c r="L372" s="14"/>
      <c r="M372" s="14"/>
      <c r="N372" s="14"/>
      <c r="O372" s="14"/>
    </row>
    <row r="373">
      <c r="A373" s="14"/>
      <c r="B373" s="14"/>
      <c r="C373" s="14"/>
      <c r="D373" s="14"/>
      <c r="E373" s="14"/>
      <c r="F373" s="14"/>
      <c r="G373" s="14"/>
      <c r="H373" s="14"/>
      <c r="I373" s="14"/>
      <c r="K373" s="14"/>
      <c r="L373" s="14"/>
      <c r="M373" s="14"/>
      <c r="N373" s="14"/>
      <c r="O373" s="14"/>
    </row>
    <row r="374">
      <c r="A374" s="14"/>
      <c r="B374" s="14"/>
      <c r="C374" s="14"/>
      <c r="D374" s="14"/>
      <c r="E374" s="14"/>
      <c r="F374" s="14"/>
      <c r="G374" s="14"/>
      <c r="H374" s="14"/>
      <c r="I374" s="14"/>
      <c r="K374" s="14"/>
      <c r="L374" s="14"/>
      <c r="M374" s="14"/>
      <c r="N374" s="14"/>
      <c r="O374" s="14"/>
    </row>
    <row r="375">
      <c r="A375" s="14"/>
      <c r="B375" s="14"/>
      <c r="C375" s="14"/>
      <c r="D375" s="14"/>
      <c r="E375" s="14"/>
      <c r="F375" s="14"/>
      <c r="G375" s="14"/>
      <c r="H375" s="14"/>
      <c r="I375" s="14"/>
      <c r="K375" s="14"/>
      <c r="L375" s="14"/>
      <c r="M375" s="14"/>
      <c r="N375" s="14"/>
      <c r="O375" s="14"/>
    </row>
    <row r="376">
      <c r="A376" s="14"/>
      <c r="B376" s="14"/>
      <c r="C376" s="14"/>
      <c r="D376" s="14"/>
      <c r="E376" s="14"/>
      <c r="F376" s="14"/>
      <c r="G376" s="14"/>
      <c r="H376" s="14"/>
      <c r="I376" s="14"/>
      <c r="K376" s="14"/>
      <c r="L376" s="14"/>
      <c r="M376" s="14"/>
      <c r="N376" s="14"/>
      <c r="O376" s="14"/>
    </row>
    <row r="377">
      <c r="A377" s="14"/>
      <c r="B377" s="14"/>
      <c r="C377" s="14"/>
      <c r="D377" s="14"/>
      <c r="E377" s="14"/>
      <c r="F377" s="14"/>
      <c r="G377" s="14"/>
      <c r="H377" s="14"/>
      <c r="I377" s="14"/>
      <c r="K377" s="14"/>
      <c r="L377" s="14"/>
      <c r="M377" s="14"/>
      <c r="N377" s="14"/>
      <c r="O377" s="14"/>
    </row>
    <row r="378">
      <c r="A378" s="14"/>
      <c r="B378" s="14"/>
      <c r="C378" s="14"/>
      <c r="D378" s="14"/>
      <c r="E378" s="14"/>
      <c r="F378" s="14"/>
      <c r="G378" s="14"/>
      <c r="H378" s="14"/>
      <c r="I378" s="14"/>
      <c r="K378" s="14"/>
      <c r="L378" s="14"/>
      <c r="M378" s="14"/>
      <c r="N378" s="14"/>
      <c r="O378" s="14"/>
    </row>
    <row r="379">
      <c r="A379" s="14"/>
      <c r="B379" s="14"/>
      <c r="C379" s="14"/>
      <c r="D379" s="14"/>
      <c r="E379" s="14"/>
      <c r="F379" s="14"/>
      <c r="G379" s="14"/>
      <c r="H379" s="14"/>
      <c r="I379" s="14"/>
      <c r="K379" s="14"/>
      <c r="L379" s="14"/>
      <c r="M379" s="14"/>
      <c r="N379" s="14"/>
      <c r="O379" s="14"/>
    </row>
    <row r="380">
      <c r="A380" s="14"/>
      <c r="B380" s="14"/>
      <c r="C380" s="14"/>
      <c r="D380" s="14"/>
      <c r="E380" s="14"/>
      <c r="F380" s="14"/>
      <c r="G380" s="14"/>
      <c r="H380" s="14"/>
      <c r="I380" s="14"/>
      <c r="K380" s="14"/>
      <c r="L380" s="14"/>
      <c r="M380" s="14"/>
      <c r="N380" s="14"/>
      <c r="O380" s="14"/>
    </row>
    <row r="381">
      <c r="A381" s="14"/>
      <c r="B381" s="14"/>
      <c r="C381" s="14"/>
      <c r="D381" s="14"/>
      <c r="E381" s="14"/>
      <c r="F381" s="14"/>
      <c r="G381" s="14"/>
      <c r="H381" s="14"/>
      <c r="I381" s="14"/>
      <c r="K381" s="14"/>
      <c r="L381" s="14"/>
      <c r="M381" s="14"/>
      <c r="N381" s="14"/>
      <c r="O381" s="14"/>
    </row>
    <row r="382">
      <c r="A382" s="14"/>
      <c r="B382" s="14"/>
      <c r="C382" s="14"/>
      <c r="D382" s="14"/>
      <c r="E382" s="14"/>
      <c r="F382" s="14"/>
      <c r="G382" s="14"/>
      <c r="H382" s="14"/>
      <c r="I382" s="14"/>
      <c r="K382" s="14"/>
      <c r="L382" s="14"/>
      <c r="M382" s="14"/>
      <c r="N382" s="14"/>
      <c r="O382" s="14"/>
    </row>
    <row r="383">
      <c r="A383" s="14"/>
      <c r="B383" s="14"/>
      <c r="C383" s="14"/>
      <c r="D383" s="14"/>
      <c r="E383" s="14"/>
      <c r="F383" s="14"/>
      <c r="G383" s="14"/>
      <c r="H383" s="14"/>
      <c r="I383" s="14"/>
      <c r="K383" s="14"/>
      <c r="L383" s="14"/>
      <c r="M383" s="14"/>
      <c r="N383" s="14"/>
      <c r="O383" s="14"/>
    </row>
    <row r="384">
      <c r="A384" s="14"/>
      <c r="B384" s="14"/>
      <c r="C384" s="14"/>
      <c r="D384" s="14"/>
      <c r="E384" s="14"/>
      <c r="F384" s="14"/>
      <c r="G384" s="14"/>
      <c r="H384" s="14"/>
      <c r="I384" s="14"/>
      <c r="K384" s="14"/>
      <c r="L384" s="14"/>
      <c r="M384" s="14"/>
      <c r="N384" s="14"/>
      <c r="O384" s="14"/>
    </row>
    <row r="385">
      <c r="A385" s="14"/>
      <c r="B385" s="14"/>
      <c r="C385" s="14"/>
      <c r="D385" s="14"/>
      <c r="E385" s="14"/>
      <c r="F385" s="14"/>
      <c r="G385" s="14"/>
      <c r="H385" s="14"/>
      <c r="I385" s="14"/>
      <c r="K385" s="14"/>
      <c r="L385" s="14"/>
      <c r="M385" s="14"/>
      <c r="N385" s="14"/>
      <c r="O385" s="14"/>
    </row>
    <row r="386">
      <c r="A386" s="14"/>
      <c r="B386" s="14"/>
      <c r="C386" s="14"/>
      <c r="D386" s="14"/>
      <c r="E386" s="14"/>
      <c r="F386" s="14"/>
      <c r="G386" s="14"/>
      <c r="H386" s="14"/>
      <c r="I386" s="14"/>
      <c r="K386" s="14"/>
      <c r="L386" s="14"/>
      <c r="M386" s="14"/>
      <c r="N386" s="14"/>
      <c r="O386" s="14"/>
    </row>
    <row r="387">
      <c r="A387" s="14"/>
      <c r="B387" s="14"/>
      <c r="C387" s="14"/>
      <c r="D387" s="14"/>
      <c r="E387" s="14"/>
      <c r="F387" s="14"/>
      <c r="G387" s="14"/>
      <c r="H387" s="14"/>
      <c r="I387" s="14"/>
      <c r="K387" s="14"/>
      <c r="L387" s="14"/>
      <c r="M387" s="14"/>
      <c r="N387" s="14"/>
      <c r="O387" s="14"/>
    </row>
    <row r="388">
      <c r="A388" s="14"/>
      <c r="B388" s="14"/>
      <c r="C388" s="14"/>
      <c r="D388" s="14"/>
      <c r="E388" s="14"/>
      <c r="F388" s="14"/>
      <c r="G388" s="14"/>
      <c r="H388" s="14"/>
      <c r="I388" s="14"/>
      <c r="K388" s="14"/>
      <c r="L388" s="14"/>
      <c r="M388" s="14"/>
      <c r="N388" s="14"/>
      <c r="O388" s="14"/>
    </row>
    <row r="389">
      <c r="A389" s="14"/>
      <c r="B389" s="14"/>
      <c r="C389" s="14"/>
      <c r="D389" s="14"/>
      <c r="E389" s="14"/>
      <c r="F389" s="14"/>
      <c r="G389" s="14"/>
      <c r="H389" s="14"/>
      <c r="I389" s="14"/>
      <c r="K389" s="14"/>
      <c r="L389" s="14"/>
      <c r="M389" s="14"/>
      <c r="N389" s="14"/>
      <c r="O389" s="14"/>
    </row>
    <row r="390">
      <c r="A390" s="14"/>
      <c r="B390" s="14"/>
      <c r="C390" s="14"/>
      <c r="D390" s="14"/>
      <c r="E390" s="14"/>
      <c r="F390" s="14"/>
      <c r="G390" s="14"/>
      <c r="H390" s="14"/>
      <c r="I390" s="14"/>
      <c r="K390" s="14"/>
      <c r="L390" s="14"/>
      <c r="M390" s="14"/>
      <c r="N390" s="14"/>
      <c r="O390" s="14"/>
    </row>
    <row r="391">
      <c r="A391" s="14"/>
      <c r="B391" s="14"/>
      <c r="C391" s="14"/>
      <c r="D391" s="14"/>
      <c r="E391" s="14"/>
      <c r="F391" s="14"/>
      <c r="G391" s="14"/>
      <c r="H391" s="14"/>
      <c r="I391" s="14"/>
      <c r="K391" s="14"/>
      <c r="L391" s="14"/>
      <c r="M391" s="14"/>
      <c r="N391" s="14"/>
      <c r="O391" s="14"/>
    </row>
    <row r="392">
      <c r="A392" s="14"/>
      <c r="B392" s="14"/>
      <c r="C392" s="14"/>
      <c r="D392" s="14"/>
      <c r="E392" s="14"/>
      <c r="F392" s="14"/>
      <c r="G392" s="14"/>
      <c r="H392" s="14"/>
      <c r="I392" s="14"/>
      <c r="K392" s="14"/>
      <c r="L392" s="14"/>
      <c r="M392" s="14"/>
      <c r="N392" s="14"/>
      <c r="O392" s="14"/>
    </row>
    <row r="393">
      <c r="A393" s="14"/>
      <c r="B393" s="14"/>
      <c r="C393" s="14"/>
      <c r="D393" s="14"/>
      <c r="E393" s="14"/>
      <c r="F393" s="14"/>
      <c r="G393" s="14"/>
      <c r="H393" s="14"/>
      <c r="I393" s="14"/>
      <c r="K393" s="14"/>
      <c r="L393" s="14"/>
      <c r="M393" s="14"/>
      <c r="N393" s="14"/>
      <c r="O393" s="14"/>
    </row>
    <row r="394">
      <c r="A394" s="14"/>
      <c r="B394" s="14"/>
      <c r="C394" s="14"/>
      <c r="D394" s="14"/>
      <c r="E394" s="14"/>
      <c r="F394" s="14"/>
      <c r="G394" s="14"/>
      <c r="H394" s="14"/>
      <c r="I394" s="14"/>
      <c r="K394" s="14"/>
      <c r="L394" s="14"/>
      <c r="M394" s="14"/>
      <c r="N394" s="14"/>
      <c r="O394" s="14"/>
    </row>
    <row r="395">
      <c r="A395" s="14"/>
      <c r="B395" s="14"/>
      <c r="C395" s="14"/>
      <c r="D395" s="14"/>
      <c r="E395" s="14"/>
      <c r="F395" s="14"/>
      <c r="G395" s="14"/>
      <c r="H395" s="14"/>
      <c r="I395" s="14"/>
      <c r="K395" s="14"/>
      <c r="L395" s="14"/>
      <c r="M395" s="14"/>
      <c r="N395" s="14"/>
      <c r="O395" s="14"/>
    </row>
    <row r="396">
      <c r="A396" s="14"/>
      <c r="B396" s="14"/>
      <c r="C396" s="14"/>
      <c r="D396" s="14"/>
      <c r="E396" s="14"/>
      <c r="F396" s="14"/>
      <c r="G396" s="14"/>
      <c r="H396" s="14"/>
      <c r="I396" s="14"/>
      <c r="K396" s="14"/>
      <c r="L396" s="14"/>
      <c r="M396" s="14"/>
      <c r="N396" s="14"/>
      <c r="O396" s="14"/>
    </row>
    <row r="397">
      <c r="A397" s="14"/>
      <c r="B397" s="14"/>
      <c r="C397" s="14"/>
      <c r="D397" s="14"/>
      <c r="E397" s="14"/>
      <c r="F397" s="14"/>
      <c r="G397" s="14"/>
      <c r="H397" s="14"/>
      <c r="I397" s="14"/>
      <c r="K397" s="14"/>
      <c r="L397" s="14"/>
      <c r="M397" s="14"/>
      <c r="N397" s="14"/>
      <c r="O397" s="14"/>
    </row>
    <row r="398">
      <c r="A398" s="14"/>
      <c r="B398" s="14"/>
      <c r="C398" s="14"/>
      <c r="D398" s="14"/>
      <c r="E398" s="14"/>
      <c r="F398" s="14"/>
      <c r="G398" s="14"/>
      <c r="H398" s="14"/>
      <c r="I398" s="14"/>
      <c r="K398" s="14"/>
      <c r="L398" s="14"/>
      <c r="M398" s="14"/>
      <c r="N398" s="14"/>
      <c r="O398" s="14"/>
    </row>
    <row r="399">
      <c r="A399" s="14"/>
      <c r="B399" s="14"/>
      <c r="C399" s="14"/>
      <c r="D399" s="14"/>
      <c r="E399" s="14"/>
      <c r="F399" s="14"/>
      <c r="G399" s="14"/>
      <c r="H399" s="14"/>
      <c r="I399" s="14"/>
      <c r="K399" s="14"/>
      <c r="L399" s="14"/>
      <c r="M399" s="14"/>
      <c r="N399" s="14"/>
      <c r="O399" s="14"/>
    </row>
    <row r="400">
      <c r="A400" s="14"/>
      <c r="B400" s="14"/>
      <c r="C400" s="14"/>
      <c r="D400" s="14"/>
      <c r="E400" s="14"/>
      <c r="F400" s="14"/>
      <c r="G400" s="14"/>
      <c r="H400" s="14"/>
      <c r="I400" s="14"/>
      <c r="K400" s="14"/>
      <c r="L400" s="14"/>
      <c r="M400" s="14"/>
      <c r="N400" s="14"/>
      <c r="O400" s="14"/>
    </row>
    <row r="401">
      <c r="A401" s="14"/>
      <c r="B401" s="14"/>
      <c r="C401" s="14"/>
      <c r="D401" s="14"/>
      <c r="E401" s="14"/>
      <c r="F401" s="14"/>
      <c r="G401" s="14"/>
      <c r="H401" s="14"/>
      <c r="I401" s="14"/>
      <c r="K401" s="14"/>
      <c r="L401" s="14"/>
      <c r="M401" s="14"/>
      <c r="N401" s="14"/>
      <c r="O401" s="14"/>
    </row>
    <row r="402">
      <c r="A402" s="14"/>
      <c r="B402" s="14"/>
      <c r="C402" s="14"/>
      <c r="D402" s="14"/>
      <c r="E402" s="14"/>
      <c r="F402" s="14"/>
      <c r="G402" s="14"/>
      <c r="H402" s="14"/>
      <c r="I402" s="14"/>
      <c r="K402" s="14"/>
      <c r="L402" s="14"/>
      <c r="M402" s="14"/>
      <c r="N402" s="14"/>
      <c r="O402" s="14"/>
    </row>
    <row r="403">
      <c r="A403" s="14"/>
      <c r="B403" s="14"/>
      <c r="C403" s="14"/>
      <c r="D403" s="14"/>
      <c r="E403" s="14"/>
      <c r="F403" s="14"/>
      <c r="G403" s="14"/>
      <c r="H403" s="14"/>
      <c r="I403" s="14"/>
      <c r="K403" s="14"/>
      <c r="L403" s="14"/>
      <c r="M403" s="14"/>
      <c r="N403" s="14"/>
      <c r="O403" s="14"/>
    </row>
    <row r="404">
      <c r="A404" s="14"/>
      <c r="B404" s="14"/>
      <c r="C404" s="14"/>
      <c r="D404" s="14"/>
      <c r="E404" s="14"/>
      <c r="F404" s="14"/>
      <c r="G404" s="14"/>
      <c r="H404" s="14"/>
      <c r="I404" s="14"/>
      <c r="K404" s="14"/>
      <c r="L404" s="14"/>
      <c r="M404" s="14"/>
      <c r="N404" s="14"/>
      <c r="O404" s="14"/>
    </row>
    <row r="405">
      <c r="A405" s="14"/>
      <c r="B405" s="14"/>
      <c r="C405" s="14"/>
      <c r="D405" s="14"/>
      <c r="E405" s="14"/>
      <c r="F405" s="14"/>
      <c r="G405" s="14"/>
      <c r="H405" s="14"/>
      <c r="I405" s="14"/>
      <c r="K405" s="14"/>
      <c r="L405" s="14"/>
      <c r="M405" s="14"/>
      <c r="N405" s="14"/>
      <c r="O405" s="14"/>
    </row>
    <row r="406">
      <c r="A406" s="14"/>
      <c r="B406" s="14"/>
      <c r="C406" s="14"/>
      <c r="D406" s="14"/>
      <c r="E406" s="14"/>
      <c r="F406" s="14"/>
      <c r="G406" s="14"/>
      <c r="H406" s="14"/>
      <c r="I406" s="14"/>
      <c r="K406" s="14"/>
      <c r="L406" s="14"/>
      <c r="M406" s="14"/>
      <c r="N406" s="14"/>
      <c r="O406" s="14"/>
    </row>
    <row r="407">
      <c r="A407" s="14"/>
      <c r="B407" s="14"/>
      <c r="C407" s="14"/>
      <c r="D407" s="14"/>
      <c r="E407" s="14"/>
      <c r="F407" s="14"/>
      <c r="G407" s="14"/>
      <c r="H407" s="14"/>
      <c r="I407" s="14"/>
      <c r="K407" s="14"/>
      <c r="L407" s="14"/>
      <c r="M407" s="14"/>
      <c r="N407" s="14"/>
      <c r="O407" s="14"/>
    </row>
    <row r="408">
      <c r="A408" s="14"/>
      <c r="B408" s="14"/>
      <c r="C408" s="14"/>
      <c r="D408" s="14"/>
      <c r="E408" s="14"/>
      <c r="F408" s="14"/>
      <c r="G408" s="14"/>
      <c r="H408" s="14"/>
      <c r="I408" s="14"/>
      <c r="K408" s="14"/>
      <c r="L408" s="14"/>
      <c r="M408" s="14"/>
      <c r="N408" s="14"/>
      <c r="O408" s="14"/>
    </row>
    <row r="409">
      <c r="A409" s="14"/>
      <c r="B409" s="14"/>
      <c r="C409" s="14"/>
      <c r="D409" s="14"/>
      <c r="E409" s="14"/>
      <c r="F409" s="14"/>
      <c r="G409" s="14"/>
      <c r="H409" s="14"/>
      <c r="I409" s="14"/>
      <c r="K409" s="14"/>
      <c r="L409" s="14"/>
      <c r="M409" s="14"/>
      <c r="N409" s="14"/>
      <c r="O409" s="14"/>
    </row>
    <row r="410">
      <c r="A410" s="14"/>
      <c r="B410" s="14"/>
      <c r="C410" s="14"/>
      <c r="D410" s="14"/>
      <c r="E410" s="14"/>
      <c r="F410" s="14"/>
      <c r="G410" s="14"/>
      <c r="H410" s="14"/>
      <c r="I410" s="14"/>
      <c r="K410" s="14"/>
      <c r="L410" s="14"/>
      <c r="M410" s="14"/>
      <c r="N410" s="14"/>
      <c r="O410" s="14"/>
    </row>
    <row r="411">
      <c r="A411" s="14"/>
      <c r="B411" s="14"/>
      <c r="C411" s="14"/>
      <c r="D411" s="14"/>
      <c r="E411" s="14"/>
      <c r="F411" s="14"/>
      <c r="G411" s="14"/>
      <c r="H411" s="14"/>
      <c r="I411" s="14"/>
      <c r="K411" s="14"/>
      <c r="L411" s="14"/>
      <c r="M411" s="14"/>
      <c r="N411" s="14"/>
      <c r="O411" s="14"/>
    </row>
    <row r="412">
      <c r="A412" s="14"/>
      <c r="B412" s="14"/>
      <c r="C412" s="14"/>
      <c r="D412" s="14"/>
      <c r="E412" s="14"/>
      <c r="F412" s="14"/>
      <c r="G412" s="14"/>
      <c r="H412" s="14"/>
      <c r="I412" s="14"/>
      <c r="K412" s="14"/>
      <c r="L412" s="14"/>
      <c r="M412" s="14"/>
      <c r="N412" s="14"/>
      <c r="O412" s="14"/>
    </row>
    <row r="413">
      <c r="A413" s="14"/>
      <c r="B413" s="14"/>
      <c r="C413" s="14"/>
      <c r="D413" s="14"/>
      <c r="E413" s="14"/>
      <c r="F413" s="14"/>
      <c r="G413" s="14"/>
      <c r="H413" s="14"/>
      <c r="I413" s="14"/>
      <c r="K413" s="14"/>
      <c r="L413" s="14"/>
      <c r="M413" s="14"/>
      <c r="N413" s="14"/>
      <c r="O413" s="14"/>
    </row>
    <row r="414">
      <c r="A414" s="14"/>
      <c r="B414" s="14"/>
      <c r="C414" s="14"/>
      <c r="D414" s="14"/>
      <c r="E414" s="14"/>
      <c r="F414" s="14"/>
      <c r="G414" s="14"/>
      <c r="H414" s="14"/>
      <c r="I414" s="14"/>
      <c r="K414" s="14"/>
      <c r="L414" s="14"/>
      <c r="M414" s="14"/>
      <c r="N414" s="14"/>
      <c r="O414" s="14"/>
    </row>
    <row r="415">
      <c r="A415" s="14"/>
      <c r="B415" s="14"/>
      <c r="C415" s="14"/>
      <c r="D415" s="14"/>
      <c r="E415" s="14"/>
      <c r="F415" s="14"/>
      <c r="G415" s="14"/>
      <c r="H415" s="14"/>
      <c r="I415" s="14"/>
      <c r="K415" s="14"/>
      <c r="L415" s="14"/>
      <c r="M415" s="14"/>
      <c r="N415" s="14"/>
      <c r="O415" s="14"/>
    </row>
    <row r="416">
      <c r="A416" s="14"/>
      <c r="B416" s="14"/>
      <c r="C416" s="14"/>
      <c r="D416" s="14"/>
      <c r="E416" s="14"/>
      <c r="F416" s="14"/>
      <c r="G416" s="14"/>
      <c r="H416" s="14"/>
      <c r="I416" s="14"/>
      <c r="K416" s="14"/>
      <c r="L416" s="14"/>
      <c r="M416" s="14"/>
      <c r="N416" s="14"/>
      <c r="O416" s="14"/>
    </row>
    <row r="417">
      <c r="A417" s="14"/>
      <c r="B417" s="14"/>
      <c r="C417" s="14"/>
      <c r="D417" s="14"/>
      <c r="E417" s="14"/>
      <c r="F417" s="14"/>
      <c r="G417" s="14"/>
      <c r="H417" s="14"/>
      <c r="I417" s="14"/>
      <c r="K417" s="14"/>
      <c r="L417" s="14"/>
      <c r="M417" s="14"/>
      <c r="N417" s="14"/>
      <c r="O417" s="14"/>
    </row>
    <row r="418">
      <c r="A418" s="14"/>
      <c r="B418" s="14"/>
      <c r="C418" s="14"/>
      <c r="D418" s="14"/>
      <c r="E418" s="14"/>
      <c r="F418" s="14"/>
      <c r="G418" s="14"/>
      <c r="H418" s="14"/>
      <c r="I418" s="14"/>
      <c r="K418" s="14"/>
      <c r="L418" s="14"/>
      <c r="M418" s="14"/>
      <c r="N418" s="14"/>
      <c r="O418" s="14"/>
    </row>
    <row r="419">
      <c r="A419" s="14"/>
      <c r="B419" s="14"/>
      <c r="C419" s="14"/>
      <c r="D419" s="14"/>
      <c r="E419" s="14"/>
      <c r="F419" s="14"/>
      <c r="G419" s="14"/>
      <c r="H419" s="14"/>
      <c r="I419" s="14"/>
      <c r="K419" s="14"/>
      <c r="L419" s="14"/>
      <c r="M419" s="14"/>
      <c r="N419" s="14"/>
      <c r="O419" s="14"/>
    </row>
    <row r="420">
      <c r="A420" s="14"/>
      <c r="B420" s="14"/>
      <c r="C420" s="14"/>
      <c r="D420" s="14"/>
      <c r="E420" s="14"/>
      <c r="F420" s="14"/>
      <c r="G420" s="14"/>
      <c r="H420" s="14"/>
      <c r="I420" s="14"/>
      <c r="K420" s="14"/>
      <c r="L420" s="14"/>
      <c r="M420" s="14"/>
      <c r="N420" s="14"/>
      <c r="O420" s="14"/>
    </row>
    <row r="421">
      <c r="A421" s="14"/>
      <c r="B421" s="14"/>
      <c r="C421" s="14"/>
      <c r="D421" s="14"/>
      <c r="E421" s="14"/>
      <c r="F421" s="14"/>
      <c r="G421" s="14"/>
      <c r="H421" s="14"/>
      <c r="I421" s="14"/>
      <c r="K421" s="14"/>
      <c r="L421" s="14"/>
      <c r="M421" s="14"/>
      <c r="N421" s="14"/>
      <c r="O421" s="14"/>
    </row>
    <row r="422">
      <c r="A422" s="14"/>
      <c r="B422" s="14"/>
      <c r="C422" s="14"/>
      <c r="D422" s="14"/>
      <c r="E422" s="14"/>
      <c r="F422" s="14"/>
      <c r="G422" s="14"/>
      <c r="H422" s="14"/>
      <c r="I422" s="14"/>
      <c r="K422" s="14"/>
      <c r="L422" s="14"/>
      <c r="M422" s="14"/>
      <c r="N422" s="14"/>
      <c r="O422" s="14"/>
    </row>
    <row r="423">
      <c r="A423" s="14"/>
      <c r="B423" s="14"/>
      <c r="C423" s="14"/>
      <c r="D423" s="14"/>
      <c r="E423" s="14"/>
      <c r="F423" s="14"/>
      <c r="G423" s="14"/>
      <c r="H423" s="14"/>
      <c r="I423" s="14"/>
      <c r="K423" s="14"/>
      <c r="L423" s="14"/>
      <c r="M423" s="14"/>
      <c r="N423" s="14"/>
      <c r="O423" s="14"/>
    </row>
    <row r="424">
      <c r="A424" s="14"/>
      <c r="B424" s="14"/>
      <c r="C424" s="14"/>
      <c r="D424" s="14"/>
      <c r="E424" s="14"/>
      <c r="F424" s="14"/>
      <c r="G424" s="14"/>
      <c r="H424" s="14"/>
      <c r="I424" s="14"/>
      <c r="K424" s="14"/>
      <c r="L424" s="14"/>
      <c r="M424" s="14"/>
      <c r="N424" s="14"/>
      <c r="O424" s="14"/>
    </row>
    <row r="425">
      <c r="A425" s="14"/>
      <c r="B425" s="14"/>
      <c r="C425" s="14"/>
      <c r="D425" s="14"/>
      <c r="E425" s="14"/>
      <c r="F425" s="14"/>
      <c r="G425" s="14"/>
      <c r="H425" s="14"/>
      <c r="I425" s="14"/>
      <c r="K425" s="14"/>
      <c r="L425" s="14"/>
      <c r="M425" s="14"/>
      <c r="N425" s="14"/>
      <c r="O425" s="14"/>
    </row>
    <row r="426">
      <c r="A426" s="14"/>
      <c r="B426" s="14"/>
      <c r="C426" s="14"/>
      <c r="D426" s="14"/>
      <c r="E426" s="14"/>
      <c r="F426" s="14"/>
      <c r="G426" s="14"/>
      <c r="H426" s="14"/>
      <c r="I426" s="14"/>
      <c r="K426" s="14"/>
      <c r="L426" s="14"/>
      <c r="M426" s="14"/>
      <c r="N426" s="14"/>
      <c r="O426" s="14"/>
    </row>
    <row r="427">
      <c r="A427" s="14"/>
      <c r="B427" s="14"/>
      <c r="C427" s="14"/>
      <c r="D427" s="14"/>
      <c r="E427" s="14"/>
      <c r="F427" s="14"/>
      <c r="G427" s="14"/>
      <c r="H427" s="14"/>
      <c r="I427" s="14"/>
      <c r="K427" s="14"/>
      <c r="L427" s="14"/>
      <c r="M427" s="14"/>
      <c r="N427" s="14"/>
      <c r="O427" s="14"/>
    </row>
    <row r="428">
      <c r="A428" s="14"/>
      <c r="B428" s="14"/>
      <c r="C428" s="14"/>
      <c r="D428" s="14"/>
      <c r="E428" s="14"/>
      <c r="F428" s="14"/>
      <c r="G428" s="14"/>
      <c r="H428" s="14"/>
      <c r="I428" s="14"/>
      <c r="K428" s="14"/>
      <c r="L428" s="14"/>
      <c r="M428" s="14"/>
      <c r="N428" s="14"/>
      <c r="O428" s="14"/>
    </row>
    <row r="429">
      <c r="A429" s="14"/>
      <c r="B429" s="14"/>
      <c r="C429" s="14"/>
      <c r="D429" s="14"/>
      <c r="E429" s="14"/>
      <c r="F429" s="14"/>
      <c r="G429" s="14"/>
      <c r="H429" s="14"/>
      <c r="I429" s="14"/>
      <c r="K429" s="14"/>
      <c r="L429" s="14"/>
      <c r="M429" s="14"/>
      <c r="N429" s="14"/>
      <c r="O429" s="14"/>
    </row>
    <row r="430">
      <c r="A430" s="14"/>
      <c r="B430" s="14"/>
      <c r="C430" s="14"/>
      <c r="D430" s="14"/>
      <c r="E430" s="14"/>
      <c r="F430" s="14"/>
      <c r="G430" s="14"/>
      <c r="H430" s="14"/>
      <c r="I430" s="14"/>
      <c r="K430" s="14"/>
      <c r="L430" s="14"/>
      <c r="M430" s="14"/>
      <c r="N430" s="14"/>
      <c r="O430" s="14"/>
    </row>
    <row r="431">
      <c r="A431" s="14"/>
      <c r="B431" s="14"/>
      <c r="C431" s="14"/>
      <c r="D431" s="14"/>
      <c r="E431" s="14"/>
      <c r="F431" s="14"/>
      <c r="G431" s="14"/>
      <c r="H431" s="14"/>
      <c r="I431" s="14"/>
      <c r="K431" s="14"/>
      <c r="L431" s="14"/>
      <c r="M431" s="14"/>
      <c r="N431" s="14"/>
      <c r="O431" s="14"/>
    </row>
    <row r="432">
      <c r="A432" s="14"/>
      <c r="B432" s="14"/>
      <c r="C432" s="14"/>
      <c r="D432" s="14"/>
      <c r="E432" s="14"/>
      <c r="F432" s="14"/>
      <c r="G432" s="14"/>
      <c r="H432" s="14"/>
      <c r="I432" s="14"/>
      <c r="K432" s="14"/>
      <c r="L432" s="14"/>
      <c r="M432" s="14"/>
      <c r="N432" s="14"/>
      <c r="O432" s="14"/>
    </row>
    <row r="433">
      <c r="A433" s="14"/>
      <c r="B433" s="14"/>
      <c r="C433" s="14"/>
      <c r="D433" s="14"/>
      <c r="E433" s="14"/>
      <c r="F433" s="14"/>
      <c r="G433" s="14"/>
      <c r="H433" s="14"/>
      <c r="I433" s="14"/>
      <c r="K433" s="14"/>
      <c r="L433" s="14"/>
      <c r="M433" s="14"/>
      <c r="N433" s="14"/>
      <c r="O433" s="14"/>
    </row>
    <row r="434">
      <c r="A434" s="14"/>
      <c r="B434" s="14"/>
      <c r="C434" s="14"/>
      <c r="D434" s="14"/>
      <c r="E434" s="14"/>
      <c r="F434" s="14"/>
      <c r="G434" s="14"/>
      <c r="H434" s="14"/>
      <c r="I434" s="14"/>
      <c r="K434" s="14"/>
      <c r="L434" s="14"/>
      <c r="M434" s="14"/>
      <c r="N434" s="14"/>
      <c r="O434" s="14"/>
    </row>
    <row r="435">
      <c r="A435" s="14"/>
      <c r="B435" s="14"/>
      <c r="C435" s="14"/>
      <c r="D435" s="14"/>
      <c r="E435" s="14"/>
      <c r="F435" s="14"/>
      <c r="G435" s="14"/>
      <c r="H435" s="14"/>
      <c r="I435" s="14"/>
      <c r="K435" s="14"/>
      <c r="L435" s="14"/>
      <c r="M435" s="14"/>
      <c r="N435" s="14"/>
      <c r="O435" s="14"/>
    </row>
    <row r="436">
      <c r="A436" s="14"/>
      <c r="B436" s="14"/>
      <c r="C436" s="14"/>
      <c r="D436" s="14"/>
      <c r="E436" s="14"/>
      <c r="F436" s="14"/>
      <c r="G436" s="14"/>
      <c r="H436" s="14"/>
      <c r="I436" s="14"/>
      <c r="K436" s="14"/>
      <c r="L436" s="14"/>
      <c r="M436" s="14"/>
      <c r="N436" s="14"/>
      <c r="O436" s="14"/>
    </row>
    <row r="437">
      <c r="A437" s="14"/>
      <c r="B437" s="14"/>
      <c r="C437" s="14"/>
      <c r="D437" s="14"/>
      <c r="E437" s="14"/>
      <c r="F437" s="14"/>
      <c r="G437" s="14"/>
      <c r="H437" s="14"/>
      <c r="I437" s="14"/>
      <c r="K437" s="14"/>
      <c r="L437" s="14"/>
      <c r="M437" s="14"/>
      <c r="N437" s="14"/>
      <c r="O437" s="14"/>
    </row>
    <row r="438">
      <c r="A438" s="14"/>
      <c r="B438" s="14"/>
      <c r="C438" s="14"/>
      <c r="D438" s="14"/>
      <c r="E438" s="14"/>
      <c r="F438" s="14"/>
      <c r="G438" s="14"/>
      <c r="H438" s="14"/>
      <c r="I438" s="14"/>
      <c r="K438" s="14"/>
      <c r="L438" s="14"/>
      <c r="M438" s="14"/>
      <c r="N438" s="14"/>
      <c r="O438" s="14"/>
    </row>
    <row r="439">
      <c r="A439" s="14"/>
      <c r="B439" s="14"/>
      <c r="C439" s="14"/>
      <c r="D439" s="14"/>
      <c r="E439" s="14"/>
      <c r="F439" s="14"/>
      <c r="G439" s="14"/>
      <c r="H439" s="14"/>
      <c r="I439" s="14"/>
      <c r="K439" s="14"/>
      <c r="L439" s="14"/>
      <c r="M439" s="14"/>
      <c r="N439" s="14"/>
      <c r="O439" s="14"/>
    </row>
    <row r="440">
      <c r="A440" s="14"/>
      <c r="B440" s="14"/>
      <c r="C440" s="14"/>
      <c r="D440" s="14"/>
      <c r="E440" s="14"/>
      <c r="F440" s="14"/>
      <c r="G440" s="14"/>
      <c r="H440" s="14"/>
      <c r="I440" s="14"/>
      <c r="K440" s="14"/>
      <c r="L440" s="14"/>
      <c r="M440" s="14"/>
      <c r="N440" s="14"/>
      <c r="O440" s="14"/>
    </row>
    <row r="441">
      <c r="A441" s="14"/>
      <c r="B441" s="14"/>
      <c r="C441" s="14"/>
      <c r="D441" s="14"/>
      <c r="E441" s="14"/>
      <c r="F441" s="14"/>
      <c r="G441" s="14"/>
      <c r="H441" s="14"/>
      <c r="I441" s="14"/>
      <c r="K441" s="14"/>
      <c r="L441" s="14"/>
      <c r="M441" s="14"/>
      <c r="N441" s="14"/>
      <c r="O441" s="14"/>
    </row>
    <row r="442">
      <c r="A442" s="14"/>
      <c r="B442" s="14"/>
      <c r="C442" s="14"/>
      <c r="D442" s="14"/>
      <c r="E442" s="14"/>
      <c r="F442" s="14"/>
      <c r="G442" s="14"/>
      <c r="H442" s="14"/>
      <c r="I442" s="14"/>
      <c r="K442" s="14"/>
      <c r="L442" s="14"/>
      <c r="M442" s="14"/>
      <c r="N442" s="14"/>
      <c r="O442" s="14"/>
    </row>
    <row r="443">
      <c r="A443" s="14"/>
      <c r="B443" s="14"/>
      <c r="C443" s="14"/>
      <c r="D443" s="14"/>
      <c r="E443" s="14"/>
      <c r="F443" s="14"/>
      <c r="G443" s="14"/>
      <c r="H443" s="14"/>
      <c r="I443" s="14"/>
      <c r="K443" s="14"/>
      <c r="L443" s="14"/>
      <c r="M443" s="14"/>
      <c r="N443" s="14"/>
      <c r="O443" s="14"/>
    </row>
    <row r="444">
      <c r="A444" s="14"/>
      <c r="B444" s="14"/>
      <c r="C444" s="14"/>
      <c r="D444" s="14"/>
      <c r="E444" s="14"/>
      <c r="F444" s="14"/>
      <c r="G444" s="14"/>
      <c r="H444" s="14"/>
      <c r="I444" s="14"/>
      <c r="K444" s="14"/>
      <c r="L444" s="14"/>
      <c r="M444" s="14"/>
      <c r="N444" s="14"/>
      <c r="O444" s="14"/>
    </row>
    <row r="445">
      <c r="A445" s="14"/>
      <c r="B445" s="14"/>
      <c r="C445" s="14"/>
      <c r="D445" s="14"/>
      <c r="E445" s="14"/>
      <c r="F445" s="14"/>
      <c r="G445" s="14"/>
      <c r="H445" s="14"/>
      <c r="I445" s="14"/>
      <c r="K445" s="14"/>
      <c r="L445" s="14"/>
      <c r="M445" s="14"/>
      <c r="N445" s="14"/>
      <c r="O445" s="14"/>
    </row>
    <row r="446">
      <c r="A446" s="14"/>
      <c r="B446" s="14"/>
      <c r="C446" s="14"/>
      <c r="D446" s="14"/>
      <c r="E446" s="14"/>
      <c r="F446" s="14"/>
      <c r="G446" s="14"/>
      <c r="H446" s="14"/>
      <c r="I446" s="14"/>
      <c r="K446" s="14"/>
      <c r="L446" s="14"/>
      <c r="M446" s="14"/>
      <c r="N446" s="14"/>
      <c r="O446" s="14"/>
    </row>
    <row r="447">
      <c r="A447" s="14"/>
      <c r="B447" s="14"/>
      <c r="C447" s="14"/>
      <c r="D447" s="14"/>
      <c r="E447" s="14"/>
      <c r="F447" s="14"/>
      <c r="G447" s="14"/>
      <c r="H447" s="14"/>
      <c r="I447" s="14"/>
      <c r="K447" s="14"/>
      <c r="L447" s="14"/>
      <c r="M447" s="14"/>
      <c r="N447" s="14"/>
      <c r="O447" s="14"/>
    </row>
    <row r="448">
      <c r="A448" s="14"/>
      <c r="B448" s="14"/>
      <c r="C448" s="14"/>
      <c r="D448" s="14"/>
      <c r="E448" s="14"/>
      <c r="F448" s="14"/>
      <c r="G448" s="14"/>
      <c r="H448" s="14"/>
      <c r="I448" s="14"/>
      <c r="K448" s="14"/>
      <c r="L448" s="14"/>
      <c r="M448" s="14"/>
      <c r="N448" s="14"/>
      <c r="O448" s="14"/>
    </row>
    <row r="449">
      <c r="A449" s="14"/>
      <c r="B449" s="14"/>
      <c r="C449" s="14"/>
      <c r="D449" s="14"/>
      <c r="E449" s="14"/>
      <c r="F449" s="14"/>
      <c r="G449" s="14"/>
      <c r="H449" s="14"/>
      <c r="I449" s="14"/>
      <c r="K449" s="14"/>
      <c r="L449" s="14"/>
      <c r="M449" s="14"/>
      <c r="N449" s="14"/>
      <c r="O449" s="14"/>
    </row>
    <row r="450">
      <c r="A450" s="14"/>
      <c r="B450" s="14"/>
      <c r="C450" s="14"/>
      <c r="D450" s="14"/>
      <c r="E450" s="14"/>
      <c r="F450" s="14"/>
      <c r="G450" s="14"/>
      <c r="H450" s="14"/>
      <c r="I450" s="14"/>
      <c r="K450" s="14"/>
      <c r="L450" s="14"/>
      <c r="M450" s="14"/>
      <c r="N450" s="14"/>
      <c r="O450" s="14"/>
    </row>
    <row r="451">
      <c r="A451" s="14"/>
      <c r="B451" s="14"/>
      <c r="C451" s="14"/>
      <c r="D451" s="14"/>
      <c r="E451" s="14"/>
      <c r="F451" s="14"/>
      <c r="G451" s="14"/>
      <c r="H451" s="14"/>
      <c r="I451" s="14"/>
      <c r="K451" s="14"/>
      <c r="L451" s="14"/>
      <c r="M451" s="14"/>
      <c r="N451" s="14"/>
      <c r="O451" s="14"/>
    </row>
    <row r="452">
      <c r="A452" s="14"/>
      <c r="B452" s="14"/>
      <c r="C452" s="14"/>
      <c r="D452" s="14"/>
      <c r="E452" s="14"/>
      <c r="F452" s="14"/>
      <c r="G452" s="14"/>
      <c r="H452" s="14"/>
      <c r="I452" s="14"/>
      <c r="K452" s="14"/>
      <c r="L452" s="14"/>
      <c r="M452" s="14"/>
      <c r="N452" s="14"/>
      <c r="O452" s="14"/>
    </row>
    <row r="453">
      <c r="A453" s="14"/>
      <c r="B453" s="14"/>
      <c r="C453" s="14"/>
      <c r="D453" s="14"/>
      <c r="E453" s="14"/>
      <c r="F453" s="14"/>
      <c r="G453" s="14"/>
      <c r="H453" s="14"/>
      <c r="I453" s="14"/>
      <c r="K453" s="14"/>
      <c r="L453" s="14"/>
      <c r="M453" s="14"/>
      <c r="N453" s="14"/>
      <c r="O453" s="14"/>
    </row>
    <row r="454">
      <c r="A454" s="14"/>
      <c r="B454" s="14"/>
      <c r="C454" s="14"/>
      <c r="D454" s="14"/>
      <c r="E454" s="14"/>
      <c r="F454" s="14"/>
      <c r="G454" s="14"/>
      <c r="H454" s="14"/>
      <c r="I454" s="14"/>
      <c r="K454" s="14"/>
      <c r="L454" s="14"/>
      <c r="M454" s="14"/>
      <c r="N454" s="14"/>
      <c r="O454" s="14"/>
    </row>
    <row r="455">
      <c r="A455" s="14"/>
      <c r="B455" s="14"/>
      <c r="C455" s="14"/>
      <c r="D455" s="14"/>
      <c r="E455" s="14"/>
      <c r="F455" s="14"/>
      <c r="G455" s="14"/>
      <c r="H455" s="14"/>
      <c r="I455" s="14"/>
      <c r="K455" s="14"/>
      <c r="L455" s="14"/>
      <c r="M455" s="14"/>
      <c r="N455" s="14"/>
      <c r="O455" s="14"/>
    </row>
    <row r="456">
      <c r="A456" s="14"/>
      <c r="B456" s="14"/>
      <c r="C456" s="14"/>
      <c r="D456" s="14"/>
      <c r="E456" s="14"/>
      <c r="F456" s="14"/>
      <c r="G456" s="14"/>
      <c r="H456" s="14"/>
      <c r="I456" s="14"/>
      <c r="K456" s="14"/>
      <c r="L456" s="14"/>
      <c r="M456" s="14"/>
      <c r="N456" s="14"/>
      <c r="O456" s="14"/>
    </row>
    <row r="457">
      <c r="A457" s="14"/>
      <c r="B457" s="14"/>
      <c r="C457" s="14"/>
      <c r="D457" s="14"/>
      <c r="E457" s="14"/>
      <c r="F457" s="14"/>
      <c r="G457" s="14"/>
      <c r="H457" s="14"/>
      <c r="I457" s="14"/>
      <c r="K457" s="14"/>
      <c r="L457" s="14"/>
      <c r="M457" s="14"/>
      <c r="N457" s="14"/>
      <c r="O457" s="14"/>
    </row>
    <row r="458">
      <c r="A458" s="14"/>
      <c r="B458" s="14"/>
      <c r="C458" s="14"/>
      <c r="D458" s="14"/>
      <c r="E458" s="14"/>
      <c r="F458" s="14"/>
      <c r="G458" s="14"/>
      <c r="H458" s="14"/>
      <c r="I458" s="14"/>
      <c r="K458" s="14"/>
      <c r="L458" s="14"/>
      <c r="M458" s="14"/>
      <c r="N458" s="14"/>
      <c r="O458" s="14"/>
    </row>
    <row r="459">
      <c r="A459" s="14"/>
      <c r="B459" s="14"/>
      <c r="C459" s="14"/>
      <c r="D459" s="14"/>
      <c r="E459" s="14"/>
      <c r="F459" s="14"/>
      <c r="G459" s="14"/>
      <c r="H459" s="14"/>
      <c r="I459" s="14"/>
      <c r="K459" s="14"/>
      <c r="L459" s="14"/>
      <c r="M459" s="14"/>
      <c r="N459" s="14"/>
      <c r="O459" s="14"/>
    </row>
    <row r="460">
      <c r="A460" s="14"/>
      <c r="B460" s="14"/>
      <c r="C460" s="14"/>
      <c r="D460" s="14"/>
      <c r="E460" s="14"/>
      <c r="F460" s="14"/>
      <c r="G460" s="14"/>
      <c r="H460" s="14"/>
      <c r="I460" s="14"/>
      <c r="K460" s="14"/>
      <c r="L460" s="14"/>
      <c r="M460" s="14"/>
      <c r="N460" s="14"/>
      <c r="O460" s="14"/>
    </row>
    <row r="461">
      <c r="A461" s="14"/>
      <c r="B461" s="14"/>
      <c r="C461" s="14"/>
      <c r="D461" s="14"/>
      <c r="E461" s="14"/>
      <c r="F461" s="14"/>
      <c r="G461" s="14"/>
      <c r="H461" s="14"/>
      <c r="I461" s="14"/>
      <c r="K461" s="14"/>
      <c r="L461" s="14"/>
      <c r="M461" s="14"/>
      <c r="N461" s="14"/>
      <c r="O461" s="14"/>
    </row>
    <row r="462">
      <c r="A462" s="14"/>
      <c r="B462" s="14"/>
      <c r="C462" s="14"/>
      <c r="D462" s="14"/>
      <c r="E462" s="14"/>
      <c r="F462" s="14"/>
      <c r="G462" s="14"/>
      <c r="H462" s="14"/>
      <c r="I462" s="14"/>
      <c r="K462" s="14"/>
      <c r="L462" s="14"/>
      <c r="M462" s="14"/>
      <c r="N462" s="14"/>
      <c r="O462" s="14"/>
    </row>
    <row r="463">
      <c r="A463" s="14"/>
      <c r="B463" s="14"/>
      <c r="C463" s="14"/>
      <c r="D463" s="14"/>
      <c r="E463" s="14"/>
      <c r="F463" s="14"/>
      <c r="G463" s="14"/>
      <c r="H463" s="14"/>
      <c r="I463" s="14"/>
      <c r="K463" s="14"/>
      <c r="L463" s="14"/>
      <c r="M463" s="14"/>
      <c r="N463" s="14"/>
      <c r="O463" s="14"/>
    </row>
    <row r="464">
      <c r="A464" s="14"/>
      <c r="B464" s="14"/>
      <c r="C464" s="14"/>
      <c r="D464" s="14"/>
      <c r="E464" s="14"/>
      <c r="F464" s="14"/>
      <c r="G464" s="14"/>
      <c r="H464" s="14"/>
      <c r="I464" s="14"/>
      <c r="K464" s="14"/>
      <c r="L464" s="14"/>
      <c r="M464" s="14"/>
      <c r="N464" s="14"/>
      <c r="O464" s="14"/>
    </row>
    <row r="465">
      <c r="A465" s="14"/>
      <c r="B465" s="14"/>
      <c r="C465" s="14"/>
      <c r="D465" s="14"/>
      <c r="E465" s="14"/>
      <c r="F465" s="14"/>
      <c r="G465" s="14"/>
      <c r="H465" s="14"/>
      <c r="I465" s="14"/>
      <c r="K465" s="14"/>
      <c r="L465" s="14"/>
      <c r="M465" s="14"/>
      <c r="N465" s="14"/>
      <c r="O465" s="14"/>
    </row>
    <row r="466">
      <c r="A466" s="14"/>
      <c r="B466" s="14"/>
      <c r="C466" s="14"/>
      <c r="D466" s="14"/>
      <c r="E466" s="14"/>
      <c r="F466" s="14"/>
      <c r="G466" s="14"/>
      <c r="H466" s="14"/>
      <c r="I466" s="14"/>
      <c r="K466" s="14"/>
      <c r="L466" s="14"/>
      <c r="M466" s="14"/>
      <c r="N466" s="14"/>
      <c r="O466" s="14"/>
    </row>
    <row r="467">
      <c r="A467" s="14"/>
      <c r="B467" s="14"/>
      <c r="C467" s="14"/>
      <c r="D467" s="14"/>
      <c r="E467" s="14"/>
      <c r="F467" s="14"/>
      <c r="G467" s="14"/>
      <c r="H467" s="14"/>
      <c r="I467" s="14"/>
      <c r="K467" s="14"/>
      <c r="L467" s="14"/>
      <c r="M467" s="14"/>
      <c r="N467" s="14"/>
      <c r="O467" s="14"/>
    </row>
    <row r="468">
      <c r="A468" s="14"/>
      <c r="B468" s="14"/>
      <c r="C468" s="14"/>
      <c r="D468" s="14"/>
      <c r="E468" s="14"/>
      <c r="F468" s="14"/>
      <c r="G468" s="14"/>
      <c r="H468" s="14"/>
      <c r="I468" s="14"/>
      <c r="K468" s="14"/>
      <c r="L468" s="14"/>
      <c r="M468" s="14"/>
      <c r="N468" s="14"/>
      <c r="O468" s="14"/>
    </row>
    <row r="469">
      <c r="A469" s="14"/>
      <c r="B469" s="14"/>
      <c r="C469" s="14"/>
      <c r="D469" s="14"/>
      <c r="E469" s="14"/>
      <c r="F469" s="14"/>
      <c r="G469" s="14"/>
      <c r="H469" s="14"/>
      <c r="I469" s="14"/>
      <c r="K469" s="14"/>
      <c r="L469" s="14"/>
      <c r="M469" s="14"/>
      <c r="N469" s="14"/>
      <c r="O469" s="14"/>
    </row>
    <row r="470">
      <c r="A470" s="14"/>
      <c r="B470" s="14"/>
      <c r="C470" s="14"/>
      <c r="D470" s="14"/>
      <c r="E470" s="14"/>
      <c r="F470" s="14"/>
      <c r="G470" s="14"/>
      <c r="H470" s="14"/>
      <c r="I470" s="14"/>
      <c r="K470" s="14"/>
      <c r="L470" s="14"/>
      <c r="M470" s="14"/>
      <c r="N470" s="14"/>
      <c r="O470" s="14"/>
    </row>
    <row r="471">
      <c r="A471" s="14"/>
      <c r="B471" s="14"/>
      <c r="C471" s="14"/>
      <c r="D471" s="14"/>
      <c r="E471" s="14"/>
      <c r="F471" s="14"/>
      <c r="G471" s="14"/>
      <c r="H471" s="14"/>
      <c r="I471" s="14"/>
      <c r="K471" s="14"/>
      <c r="L471" s="14"/>
      <c r="M471" s="14"/>
      <c r="N471" s="14"/>
      <c r="O471" s="14"/>
    </row>
    <row r="472">
      <c r="A472" s="14"/>
      <c r="B472" s="14"/>
      <c r="C472" s="14"/>
      <c r="D472" s="14"/>
      <c r="E472" s="14"/>
      <c r="F472" s="14"/>
      <c r="G472" s="14"/>
      <c r="H472" s="14"/>
      <c r="I472" s="14"/>
      <c r="K472" s="14"/>
      <c r="L472" s="14"/>
      <c r="M472" s="14"/>
      <c r="N472" s="14"/>
      <c r="O472" s="14"/>
    </row>
    <row r="473">
      <c r="A473" s="14"/>
      <c r="B473" s="14"/>
      <c r="C473" s="14"/>
      <c r="D473" s="14"/>
      <c r="E473" s="14"/>
      <c r="F473" s="14"/>
      <c r="G473" s="14"/>
      <c r="H473" s="14"/>
      <c r="I473" s="14"/>
      <c r="K473" s="14"/>
      <c r="L473" s="14"/>
      <c r="M473" s="14"/>
      <c r="N473" s="14"/>
      <c r="O473" s="14"/>
    </row>
    <row r="474">
      <c r="A474" s="14"/>
      <c r="B474" s="14"/>
      <c r="C474" s="14"/>
      <c r="D474" s="14"/>
      <c r="E474" s="14"/>
      <c r="F474" s="14"/>
      <c r="G474" s="14"/>
      <c r="H474" s="14"/>
      <c r="I474" s="14"/>
      <c r="K474" s="14"/>
      <c r="L474" s="14"/>
      <c r="M474" s="14"/>
      <c r="N474" s="14"/>
      <c r="O474" s="14"/>
    </row>
    <row r="475">
      <c r="A475" s="14"/>
      <c r="B475" s="14"/>
      <c r="C475" s="14"/>
      <c r="D475" s="14"/>
      <c r="E475" s="14"/>
      <c r="F475" s="14"/>
      <c r="G475" s="14"/>
      <c r="H475" s="14"/>
      <c r="I475" s="14"/>
      <c r="K475" s="14"/>
      <c r="L475" s="14"/>
      <c r="M475" s="14"/>
      <c r="N475" s="14"/>
      <c r="O475" s="14"/>
    </row>
    <row r="476">
      <c r="A476" s="14"/>
      <c r="B476" s="14"/>
      <c r="C476" s="14"/>
      <c r="D476" s="14"/>
      <c r="E476" s="14"/>
      <c r="F476" s="14"/>
      <c r="G476" s="14"/>
      <c r="H476" s="14"/>
      <c r="I476" s="14"/>
      <c r="K476" s="14"/>
      <c r="L476" s="14"/>
      <c r="M476" s="14"/>
      <c r="N476" s="14"/>
      <c r="O476" s="14"/>
    </row>
    <row r="477">
      <c r="A477" s="14"/>
      <c r="B477" s="14"/>
      <c r="C477" s="14"/>
      <c r="D477" s="14"/>
      <c r="E477" s="14"/>
      <c r="F477" s="14"/>
      <c r="G477" s="14"/>
      <c r="H477" s="14"/>
      <c r="I477" s="14"/>
      <c r="K477" s="14"/>
      <c r="L477" s="14"/>
      <c r="M477" s="14"/>
      <c r="N477" s="14"/>
      <c r="O477" s="14"/>
    </row>
    <row r="478">
      <c r="A478" s="14"/>
      <c r="B478" s="14"/>
      <c r="C478" s="14"/>
      <c r="D478" s="14"/>
      <c r="E478" s="14"/>
      <c r="F478" s="14"/>
      <c r="G478" s="14"/>
      <c r="H478" s="14"/>
      <c r="I478" s="14"/>
      <c r="K478" s="14"/>
      <c r="L478" s="14"/>
      <c r="M478" s="14"/>
      <c r="N478" s="14"/>
      <c r="O478" s="14"/>
    </row>
    <row r="479">
      <c r="A479" s="14"/>
      <c r="B479" s="14"/>
      <c r="C479" s="14"/>
      <c r="D479" s="14"/>
      <c r="E479" s="14"/>
      <c r="F479" s="14"/>
      <c r="G479" s="14"/>
      <c r="H479" s="14"/>
      <c r="I479" s="14"/>
      <c r="K479" s="14"/>
      <c r="L479" s="14"/>
      <c r="M479" s="14"/>
      <c r="N479" s="14"/>
      <c r="O479" s="14"/>
    </row>
    <row r="480">
      <c r="A480" s="14"/>
      <c r="B480" s="14"/>
      <c r="C480" s="14"/>
      <c r="D480" s="14"/>
      <c r="E480" s="14"/>
      <c r="F480" s="14"/>
      <c r="G480" s="14"/>
      <c r="H480" s="14"/>
      <c r="I480" s="14"/>
      <c r="K480" s="14"/>
      <c r="L480" s="14"/>
      <c r="M480" s="14"/>
      <c r="N480" s="14"/>
      <c r="O480" s="14"/>
    </row>
    <row r="481">
      <c r="A481" s="14"/>
      <c r="B481" s="14"/>
      <c r="C481" s="14"/>
      <c r="D481" s="14"/>
      <c r="E481" s="14"/>
      <c r="F481" s="14"/>
      <c r="G481" s="14"/>
      <c r="H481" s="14"/>
      <c r="I481" s="14"/>
      <c r="K481" s="14"/>
      <c r="L481" s="14"/>
      <c r="M481" s="14"/>
      <c r="N481" s="14"/>
      <c r="O481" s="14"/>
    </row>
    <row r="482">
      <c r="A482" s="14"/>
      <c r="B482" s="14"/>
      <c r="C482" s="14"/>
      <c r="D482" s="14"/>
      <c r="E482" s="14"/>
      <c r="F482" s="14"/>
      <c r="G482" s="14"/>
      <c r="H482" s="14"/>
      <c r="I482" s="14"/>
      <c r="K482" s="14"/>
      <c r="L482" s="14"/>
      <c r="M482" s="14"/>
      <c r="N482" s="14"/>
      <c r="O482" s="14"/>
    </row>
    <row r="483">
      <c r="A483" s="14"/>
      <c r="B483" s="14"/>
      <c r="C483" s="14"/>
      <c r="D483" s="14"/>
      <c r="E483" s="14"/>
      <c r="F483" s="14"/>
      <c r="G483" s="14"/>
      <c r="H483" s="14"/>
      <c r="I483" s="14"/>
      <c r="K483" s="14"/>
      <c r="L483" s="14"/>
      <c r="M483" s="14"/>
      <c r="N483" s="14"/>
      <c r="O483" s="14"/>
    </row>
    <row r="484">
      <c r="A484" s="14"/>
      <c r="B484" s="14"/>
      <c r="C484" s="14"/>
      <c r="D484" s="14"/>
      <c r="E484" s="14"/>
      <c r="F484" s="14"/>
      <c r="G484" s="14"/>
      <c r="H484" s="14"/>
      <c r="I484" s="14"/>
      <c r="K484" s="14"/>
      <c r="L484" s="14"/>
      <c r="M484" s="14"/>
      <c r="N484" s="14"/>
      <c r="O484" s="14"/>
    </row>
    <row r="485">
      <c r="A485" s="14"/>
      <c r="B485" s="14"/>
      <c r="C485" s="14"/>
      <c r="D485" s="14"/>
      <c r="E485" s="14"/>
      <c r="F485" s="14"/>
      <c r="G485" s="14"/>
      <c r="H485" s="14"/>
      <c r="I485" s="14"/>
      <c r="K485" s="14"/>
      <c r="L485" s="14"/>
      <c r="M485" s="14"/>
      <c r="N485" s="14"/>
      <c r="O485" s="14"/>
    </row>
    <row r="486">
      <c r="A486" s="14"/>
      <c r="B486" s="14"/>
      <c r="C486" s="14"/>
      <c r="D486" s="14"/>
      <c r="E486" s="14"/>
      <c r="F486" s="14"/>
      <c r="G486" s="14"/>
      <c r="H486" s="14"/>
      <c r="I486" s="14"/>
      <c r="K486" s="14"/>
      <c r="L486" s="14"/>
      <c r="M486" s="14"/>
      <c r="N486" s="14"/>
      <c r="O486" s="14"/>
    </row>
    <row r="487">
      <c r="A487" s="14"/>
      <c r="B487" s="14"/>
      <c r="C487" s="14"/>
      <c r="D487" s="14"/>
      <c r="E487" s="14"/>
      <c r="F487" s="14"/>
      <c r="G487" s="14"/>
      <c r="H487" s="14"/>
      <c r="I487" s="14"/>
      <c r="K487" s="14"/>
      <c r="L487" s="14"/>
      <c r="M487" s="14"/>
      <c r="N487" s="14"/>
      <c r="O487" s="14"/>
    </row>
    <row r="488">
      <c r="A488" s="14"/>
      <c r="B488" s="14"/>
      <c r="C488" s="14"/>
      <c r="D488" s="14"/>
      <c r="E488" s="14"/>
      <c r="F488" s="14"/>
      <c r="G488" s="14"/>
      <c r="H488" s="14"/>
      <c r="I488" s="14"/>
      <c r="K488" s="14"/>
      <c r="L488" s="14"/>
      <c r="M488" s="14"/>
      <c r="N488" s="14"/>
      <c r="O488" s="14"/>
    </row>
    <row r="489">
      <c r="A489" s="14"/>
      <c r="B489" s="14"/>
      <c r="C489" s="14"/>
      <c r="D489" s="14"/>
      <c r="E489" s="14"/>
      <c r="F489" s="14"/>
      <c r="G489" s="14"/>
      <c r="H489" s="14"/>
      <c r="I489" s="14"/>
      <c r="K489" s="14"/>
      <c r="L489" s="14"/>
      <c r="M489" s="14"/>
      <c r="N489" s="14"/>
      <c r="O489" s="14"/>
    </row>
    <row r="490">
      <c r="A490" s="14"/>
      <c r="B490" s="14"/>
      <c r="C490" s="14"/>
      <c r="D490" s="14"/>
      <c r="E490" s="14"/>
      <c r="F490" s="14"/>
      <c r="G490" s="14"/>
      <c r="H490" s="14"/>
      <c r="I490" s="14"/>
      <c r="K490" s="14"/>
      <c r="L490" s="14"/>
      <c r="M490" s="14"/>
      <c r="N490" s="14"/>
      <c r="O490" s="14"/>
    </row>
    <row r="491">
      <c r="A491" s="14"/>
      <c r="B491" s="14"/>
      <c r="C491" s="14"/>
      <c r="D491" s="14"/>
      <c r="E491" s="14"/>
      <c r="F491" s="14"/>
      <c r="G491" s="14"/>
      <c r="H491" s="14"/>
      <c r="I491" s="14"/>
      <c r="K491" s="14"/>
      <c r="L491" s="14"/>
      <c r="M491" s="14"/>
      <c r="N491" s="14"/>
      <c r="O491" s="14"/>
    </row>
    <row r="492">
      <c r="A492" s="14"/>
      <c r="B492" s="14"/>
      <c r="C492" s="14"/>
      <c r="D492" s="14"/>
      <c r="E492" s="14"/>
      <c r="F492" s="14"/>
      <c r="G492" s="14"/>
      <c r="H492" s="14"/>
      <c r="I492" s="14"/>
      <c r="K492" s="14"/>
      <c r="L492" s="14"/>
      <c r="M492" s="14"/>
      <c r="N492" s="14"/>
      <c r="O492" s="14"/>
    </row>
    <row r="493">
      <c r="A493" s="14"/>
      <c r="B493" s="14"/>
      <c r="C493" s="14"/>
      <c r="D493" s="14"/>
      <c r="E493" s="14"/>
      <c r="F493" s="14"/>
      <c r="G493" s="14"/>
      <c r="H493" s="14"/>
      <c r="I493" s="14"/>
      <c r="K493" s="14"/>
      <c r="L493" s="14"/>
      <c r="M493" s="14"/>
      <c r="N493" s="14"/>
      <c r="O493" s="14"/>
    </row>
    <row r="494">
      <c r="A494" s="14"/>
      <c r="B494" s="14"/>
      <c r="C494" s="14"/>
      <c r="D494" s="14"/>
      <c r="E494" s="14"/>
      <c r="F494" s="14"/>
      <c r="G494" s="14"/>
      <c r="H494" s="14"/>
      <c r="I494" s="14"/>
      <c r="K494" s="14"/>
      <c r="L494" s="14"/>
      <c r="M494" s="14"/>
      <c r="N494" s="14"/>
      <c r="O494" s="14"/>
    </row>
    <row r="495">
      <c r="A495" s="14"/>
      <c r="B495" s="14"/>
      <c r="C495" s="14"/>
      <c r="D495" s="14"/>
      <c r="E495" s="14"/>
      <c r="F495" s="14"/>
      <c r="G495" s="14"/>
      <c r="H495" s="14"/>
      <c r="I495" s="14"/>
      <c r="K495" s="14"/>
      <c r="L495" s="14"/>
      <c r="M495" s="14"/>
      <c r="N495" s="14"/>
      <c r="O495" s="14"/>
    </row>
    <row r="496">
      <c r="A496" s="14"/>
      <c r="B496" s="14"/>
      <c r="C496" s="14"/>
      <c r="D496" s="14"/>
      <c r="E496" s="14"/>
      <c r="F496" s="14"/>
      <c r="G496" s="14"/>
      <c r="H496" s="14"/>
      <c r="I496" s="14"/>
      <c r="K496" s="14"/>
      <c r="L496" s="14"/>
      <c r="M496" s="14"/>
      <c r="N496" s="14"/>
      <c r="O496" s="14"/>
    </row>
    <row r="497">
      <c r="A497" s="14"/>
      <c r="B497" s="14"/>
      <c r="C497" s="14"/>
      <c r="D497" s="14"/>
      <c r="E497" s="14"/>
      <c r="F497" s="14"/>
      <c r="G497" s="14"/>
      <c r="H497" s="14"/>
      <c r="I497" s="14"/>
      <c r="K497" s="14"/>
      <c r="L497" s="14"/>
      <c r="M497" s="14"/>
      <c r="N497" s="14"/>
      <c r="O497" s="14"/>
    </row>
    <row r="498">
      <c r="A498" s="14"/>
      <c r="B498" s="14"/>
      <c r="C498" s="14"/>
      <c r="D498" s="14"/>
      <c r="E498" s="14"/>
      <c r="F498" s="14"/>
      <c r="G498" s="14"/>
      <c r="H498" s="14"/>
      <c r="I498" s="14"/>
      <c r="K498" s="14"/>
      <c r="L498" s="14"/>
      <c r="M498" s="14"/>
      <c r="N498" s="14"/>
      <c r="O498" s="14"/>
    </row>
    <row r="499">
      <c r="A499" s="14"/>
      <c r="B499" s="14"/>
      <c r="C499" s="14"/>
      <c r="D499" s="14"/>
      <c r="E499" s="14"/>
      <c r="F499" s="14"/>
      <c r="G499" s="14"/>
      <c r="H499" s="14"/>
      <c r="I499" s="14"/>
      <c r="K499" s="14"/>
      <c r="L499" s="14"/>
      <c r="M499" s="14"/>
      <c r="N499" s="14"/>
      <c r="O499" s="14"/>
    </row>
    <row r="500">
      <c r="A500" s="14"/>
      <c r="B500" s="14"/>
      <c r="C500" s="14"/>
      <c r="D500" s="14"/>
      <c r="E500" s="14"/>
      <c r="F500" s="14"/>
      <c r="G500" s="14"/>
      <c r="H500" s="14"/>
      <c r="I500" s="14"/>
      <c r="K500" s="14"/>
      <c r="L500" s="14"/>
      <c r="M500" s="14"/>
      <c r="N500" s="14"/>
      <c r="O500" s="14"/>
    </row>
    <row r="501">
      <c r="A501" s="14"/>
      <c r="B501" s="14"/>
      <c r="C501" s="14"/>
      <c r="D501" s="14"/>
      <c r="E501" s="14"/>
      <c r="F501" s="14"/>
      <c r="G501" s="14"/>
      <c r="H501" s="14"/>
      <c r="I501" s="14"/>
      <c r="K501" s="14"/>
      <c r="L501" s="14"/>
      <c r="M501" s="14"/>
      <c r="N501" s="14"/>
      <c r="O501" s="14"/>
    </row>
    <row r="502">
      <c r="A502" s="14"/>
      <c r="B502" s="14"/>
      <c r="C502" s="14"/>
      <c r="D502" s="14"/>
      <c r="E502" s="14"/>
      <c r="F502" s="14"/>
      <c r="G502" s="14"/>
      <c r="H502" s="14"/>
      <c r="I502" s="14"/>
      <c r="K502" s="14"/>
      <c r="L502" s="14"/>
      <c r="M502" s="14"/>
      <c r="N502" s="14"/>
      <c r="O502" s="14"/>
    </row>
    <row r="503">
      <c r="A503" s="14"/>
      <c r="B503" s="14"/>
      <c r="C503" s="14"/>
      <c r="D503" s="14"/>
      <c r="E503" s="14"/>
      <c r="F503" s="14"/>
      <c r="G503" s="14"/>
      <c r="H503" s="14"/>
      <c r="I503" s="14"/>
      <c r="K503" s="14"/>
      <c r="L503" s="14"/>
      <c r="M503" s="14"/>
      <c r="N503" s="14"/>
      <c r="O503" s="14"/>
    </row>
    <row r="504">
      <c r="A504" s="14"/>
      <c r="B504" s="14"/>
      <c r="C504" s="14"/>
      <c r="D504" s="14"/>
      <c r="E504" s="14"/>
      <c r="F504" s="14"/>
      <c r="G504" s="14"/>
      <c r="H504" s="14"/>
      <c r="I504" s="14"/>
      <c r="K504" s="14"/>
      <c r="L504" s="14"/>
      <c r="M504" s="14"/>
      <c r="N504" s="14"/>
      <c r="O504" s="14"/>
    </row>
    <row r="505">
      <c r="A505" s="14"/>
      <c r="B505" s="14"/>
      <c r="C505" s="14"/>
      <c r="D505" s="14"/>
      <c r="E505" s="14"/>
      <c r="F505" s="14"/>
      <c r="G505" s="14"/>
      <c r="H505" s="14"/>
      <c r="I505" s="14"/>
      <c r="K505" s="14"/>
      <c r="L505" s="14"/>
      <c r="M505" s="14"/>
      <c r="N505" s="14"/>
      <c r="O505" s="14"/>
    </row>
    <row r="506">
      <c r="A506" s="14"/>
      <c r="B506" s="14"/>
      <c r="C506" s="14"/>
      <c r="D506" s="14"/>
      <c r="E506" s="14"/>
      <c r="F506" s="14"/>
      <c r="G506" s="14"/>
      <c r="H506" s="14"/>
      <c r="I506" s="14"/>
      <c r="K506" s="14"/>
      <c r="L506" s="14"/>
      <c r="M506" s="14"/>
      <c r="N506" s="14"/>
      <c r="O506" s="14"/>
    </row>
    <row r="507">
      <c r="A507" s="14"/>
      <c r="B507" s="14"/>
      <c r="C507" s="14"/>
      <c r="D507" s="14"/>
      <c r="E507" s="14"/>
      <c r="F507" s="14"/>
      <c r="G507" s="14"/>
      <c r="H507" s="14"/>
      <c r="I507" s="14"/>
      <c r="K507" s="14"/>
      <c r="L507" s="14"/>
      <c r="M507" s="14"/>
      <c r="N507" s="14"/>
      <c r="O507" s="14"/>
    </row>
    <row r="508">
      <c r="A508" s="14"/>
      <c r="B508" s="14"/>
      <c r="C508" s="14"/>
      <c r="D508" s="14"/>
      <c r="E508" s="14"/>
      <c r="F508" s="14"/>
      <c r="G508" s="14"/>
      <c r="H508" s="14"/>
      <c r="I508" s="14"/>
      <c r="K508" s="14"/>
      <c r="L508" s="14"/>
      <c r="M508" s="14"/>
      <c r="N508" s="14"/>
      <c r="O508" s="14"/>
    </row>
    <row r="509">
      <c r="A509" s="14"/>
      <c r="B509" s="14"/>
      <c r="C509" s="14"/>
      <c r="D509" s="14"/>
      <c r="E509" s="14"/>
      <c r="F509" s="14"/>
      <c r="G509" s="14"/>
      <c r="H509" s="14"/>
      <c r="I509" s="14"/>
      <c r="K509" s="14"/>
      <c r="L509" s="14"/>
      <c r="M509" s="14"/>
      <c r="N509" s="14"/>
      <c r="O509" s="14"/>
    </row>
    <row r="510">
      <c r="A510" s="14"/>
      <c r="B510" s="14"/>
      <c r="C510" s="14"/>
      <c r="D510" s="14"/>
      <c r="E510" s="14"/>
      <c r="F510" s="14"/>
      <c r="G510" s="14"/>
      <c r="H510" s="14"/>
      <c r="I510" s="14"/>
      <c r="K510" s="14"/>
      <c r="L510" s="14"/>
      <c r="M510" s="14"/>
      <c r="N510" s="14"/>
      <c r="O510" s="14"/>
    </row>
    <row r="511">
      <c r="A511" s="14"/>
      <c r="B511" s="14"/>
      <c r="C511" s="14"/>
      <c r="D511" s="14"/>
      <c r="E511" s="14"/>
      <c r="F511" s="14"/>
      <c r="G511" s="14"/>
      <c r="H511" s="14"/>
      <c r="I511" s="14"/>
      <c r="K511" s="14"/>
      <c r="L511" s="14"/>
      <c r="M511" s="14"/>
      <c r="N511" s="14"/>
      <c r="O511" s="14"/>
    </row>
    <row r="512">
      <c r="A512" s="14"/>
      <c r="B512" s="14"/>
      <c r="C512" s="14"/>
      <c r="D512" s="14"/>
      <c r="E512" s="14"/>
      <c r="F512" s="14"/>
      <c r="G512" s="14"/>
      <c r="H512" s="14"/>
      <c r="I512" s="14"/>
      <c r="K512" s="14"/>
      <c r="L512" s="14"/>
      <c r="M512" s="14"/>
      <c r="N512" s="14"/>
      <c r="O512" s="14"/>
    </row>
    <row r="513">
      <c r="A513" s="14"/>
      <c r="B513" s="14"/>
      <c r="C513" s="14"/>
      <c r="D513" s="14"/>
      <c r="E513" s="14"/>
      <c r="F513" s="14"/>
      <c r="G513" s="14"/>
      <c r="H513" s="14"/>
      <c r="I513" s="14"/>
      <c r="K513" s="14"/>
      <c r="L513" s="14"/>
      <c r="M513" s="14"/>
      <c r="N513" s="14"/>
      <c r="O513" s="14"/>
    </row>
    <row r="514">
      <c r="A514" s="14"/>
      <c r="B514" s="14"/>
      <c r="C514" s="14"/>
      <c r="D514" s="14"/>
      <c r="E514" s="14"/>
      <c r="F514" s="14"/>
      <c r="G514" s="14"/>
      <c r="H514" s="14"/>
      <c r="I514" s="14"/>
      <c r="K514" s="14"/>
      <c r="L514" s="14"/>
      <c r="M514" s="14"/>
      <c r="N514" s="14"/>
      <c r="O514" s="14"/>
    </row>
    <row r="515">
      <c r="A515" s="14"/>
      <c r="B515" s="14"/>
      <c r="C515" s="14"/>
      <c r="D515" s="14"/>
      <c r="E515" s="14"/>
      <c r="F515" s="14"/>
      <c r="G515" s="14"/>
      <c r="H515" s="14"/>
      <c r="I515" s="14"/>
      <c r="K515" s="14"/>
      <c r="L515" s="14"/>
      <c r="M515" s="14"/>
      <c r="N515" s="14"/>
      <c r="O515" s="14"/>
    </row>
    <row r="516">
      <c r="A516" s="14"/>
      <c r="B516" s="14"/>
      <c r="C516" s="14"/>
      <c r="D516" s="14"/>
      <c r="E516" s="14"/>
      <c r="F516" s="14"/>
      <c r="G516" s="14"/>
      <c r="H516" s="14"/>
      <c r="I516" s="14"/>
      <c r="K516" s="14"/>
      <c r="L516" s="14"/>
      <c r="M516" s="14"/>
      <c r="N516" s="14"/>
      <c r="O516" s="14"/>
    </row>
    <row r="517">
      <c r="A517" s="14"/>
      <c r="B517" s="14"/>
      <c r="C517" s="14"/>
      <c r="D517" s="14"/>
      <c r="E517" s="14"/>
      <c r="F517" s="14"/>
      <c r="G517" s="14"/>
      <c r="H517" s="14"/>
      <c r="I517" s="14"/>
      <c r="K517" s="14"/>
      <c r="L517" s="14"/>
      <c r="M517" s="14"/>
      <c r="N517" s="14"/>
      <c r="O517" s="14"/>
    </row>
    <row r="518">
      <c r="A518" s="14"/>
      <c r="B518" s="14"/>
      <c r="C518" s="14"/>
      <c r="D518" s="14"/>
      <c r="E518" s="14"/>
      <c r="F518" s="14"/>
      <c r="G518" s="14"/>
      <c r="H518" s="14"/>
      <c r="I518" s="14"/>
      <c r="K518" s="14"/>
      <c r="L518" s="14"/>
      <c r="M518" s="14"/>
      <c r="N518" s="14"/>
      <c r="O518" s="14"/>
    </row>
    <row r="519">
      <c r="A519" s="14"/>
      <c r="B519" s="14"/>
      <c r="C519" s="14"/>
      <c r="D519" s="14"/>
      <c r="E519" s="14"/>
      <c r="F519" s="14"/>
      <c r="G519" s="14"/>
      <c r="H519" s="14"/>
      <c r="I519" s="14"/>
      <c r="K519" s="14"/>
      <c r="L519" s="14"/>
      <c r="M519" s="14"/>
      <c r="N519" s="14"/>
      <c r="O519" s="14"/>
    </row>
    <row r="520">
      <c r="A520" s="14"/>
      <c r="B520" s="14"/>
      <c r="C520" s="14"/>
      <c r="D520" s="14"/>
      <c r="E520" s="14"/>
      <c r="F520" s="14"/>
      <c r="G520" s="14"/>
      <c r="H520" s="14"/>
      <c r="I520" s="14"/>
      <c r="K520" s="14"/>
      <c r="L520" s="14"/>
      <c r="M520" s="14"/>
      <c r="N520" s="14"/>
      <c r="O520" s="14"/>
    </row>
    <row r="521">
      <c r="A521" s="14"/>
      <c r="B521" s="14"/>
      <c r="C521" s="14"/>
      <c r="D521" s="14"/>
      <c r="E521" s="14"/>
      <c r="F521" s="14"/>
      <c r="G521" s="14"/>
      <c r="H521" s="14"/>
      <c r="I521" s="14"/>
      <c r="K521" s="14"/>
      <c r="L521" s="14"/>
      <c r="M521" s="14"/>
      <c r="N521" s="14"/>
      <c r="O521" s="14"/>
    </row>
    <row r="522">
      <c r="A522" s="14"/>
      <c r="B522" s="14"/>
      <c r="C522" s="14"/>
      <c r="D522" s="14"/>
      <c r="E522" s="14"/>
      <c r="F522" s="14"/>
      <c r="G522" s="14"/>
      <c r="H522" s="14"/>
      <c r="I522" s="14"/>
      <c r="K522" s="14"/>
      <c r="L522" s="14"/>
      <c r="M522" s="14"/>
      <c r="N522" s="14"/>
      <c r="O522" s="14"/>
    </row>
    <row r="523">
      <c r="A523" s="14"/>
      <c r="B523" s="14"/>
      <c r="C523" s="14"/>
      <c r="D523" s="14"/>
      <c r="E523" s="14"/>
      <c r="F523" s="14"/>
      <c r="G523" s="14"/>
      <c r="H523" s="14"/>
      <c r="I523" s="14"/>
      <c r="K523" s="14"/>
      <c r="L523" s="14"/>
      <c r="M523" s="14"/>
      <c r="N523" s="14"/>
      <c r="O523" s="14"/>
    </row>
    <row r="524">
      <c r="A524" s="14"/>
      <c r="B524" s="14"/>
      <c r="C524" s="14"/>
      <c r="D524" s="14"/>
      <c r="E524" s="14"/>
      <c r="F524" s="14"/>
      <c r="G524" s="14"/>
      <c r="H524" s="14"/>
      <c r="I524" s="14"/>
      <c r="K524" s="14"/>
      <c r="L524" s="14"/>
      <c r="M524" s="14"/>
      <c r="N524" s="14"/>
      <c r="O524" s="14"/>
    </row>
    <row r="525">
      <c r="A525" s="14"/>
      <c r="B525" s="14"/>
      <c r="C525" s="14"/>
      <c r="D525" s="14"/>
      <c r="E525" s="14"/>
      <c r="F525" s="14"/>
      <c r="G525" s="14"/>
      <c r="H525" s="14"/>
      <c r="I525" s="14"/>
      <c r="K525" s="14"/>
      <c r="L525" s="14"/>
      <c r="M525" s="14"/>
      <c r="N525" s="14"/>
      <c r="O525" s="14"/>
    </row>
    <row r="526">
      <c r="A526" s="14"/>
      <c r="B526" s="14"/>
      <c r="C526" s="14"/>
      <c r="D526" s="14"/>
      <c r="E526" s="14"/>
      <c r="F526" s="14"/>
      <c r="G526" s="14"/>
      <c r="H526" s="14"/>
      <c r="I526" s="14"/>
      <c r="K526" s="14"/>
      <c r="L526" s="14"/>
      <c r="M526" s="14"/>
      <c r="N526" s="14"/>
      <c r="O526" s="14"/>
    </row>
    <row r="527">
      <c r="A527" s="14"/>
      <c r="B527" s="14"/>
      <c r="C527" s="14"/>
      <c r="D527" s="14"/>
      <c r="E527" s="14"/>
      <c r="F527" s="14"/>
      <c r="G527" s="14"/>
      <c r="H527" s="14"/>
      <c r="I527" s="14"/>
      <c r="K527" s="14"/>
      <c r="L527" s="14"/>
      <c r="M527" s="14"/>
      <c r="N527" s="14"/>
      <c r="O527" s="14"/>
    </row>
    <row r="528">
      <c r="A528" s="14"/>
      <c r="B528" s="14"/>
      <c r="C528" s="14"/>
      <c r="D528" s="14"/>
      <c r="E528" s="14"/>
      <c r="F528" s="14"/>
      <c r="G528" s="14"/>
      <c r="H528" s="14"/>
      <c r="I528" s="14"/>
      <c r="K528" s="14"/>
      <c r="L528" s="14"/>
      <c r="M528" s="14"/>
      <c r="N528" s="14"/>
      <c r="O528" s="14"/>
    </row>
    <row r="529">
      <c r="A529" s="14"/>
      <c r="B529" s="14"/>
      <c r="C529" s="14"/>
      <c r="D529" s="14"/>
      <c r="E529" s="14"/>
      <c r="F529" s="14"/>
      <c r="G529" s="14"/>
      <c r="H529" s="14"/>
      <c r="I529" s="14"/>
      <c r="K529" s="14"/>
      <c r="L529" s="14"/>
      <c r="M529" s="14"/>
      <c r="N529" s="14"/>
      <c r="O529" s="14"/>
    </row>
    <row r="530">
      <c r="A530" s="14"/>
      <c r="B530" s="14"/>
      <c r="C530" s="14"/>
      <c r="D530" s="14"/>
      <c r="E530" s="14"/>
      <c r="F530" s="14"/>
      <c r="G530" s="14"/>
      <c r="H530" s="14"/>
      <c r="I530" s="14"/>
      <c r="K530" s="14"/>
      <c r="L530" s="14"/>
      <c r="M530" s="14"/>
      <c r="N530" s="14"/>
      <c r="O530" s="14"/>
    </row>
    <row r="531">
      <c r="A531" s="14"/>
      <c r="B531" s="14"/>
      <c r="C531" s="14"/>
      <c r="D531" s="14"/>
      <c r="E531" s="14"/>
      <c r="F531" s="14"/>
      <c r="G531" s="14"/>
      <c r="H531" s="14"/>
      <c r="I531" s="14"/>
      <c r="K531" s="14"/>
      <c r="L531" s="14"/>
      <c r="M531" s="14"/>
      <c r="N531" s="14"/>
      <c r="O531" s="14"/>
    </row>
    <row r="532">
      <c r="A532" s="14"/>
      <c r="B532" s="14"/>
      <c r="C532" s="14"/>
      <c r="D532" s="14"/>
      <c r="E532" s="14"/>
      <c r="F532" s="14"/>
      <c r="G532" s="14"/>
      <c r="H532" s="14"/>
      <c r="I532" s="14"/>
      <c r="K532" s="14"/>
      <c r="L532" s="14"/>
      <c r="M532" s="14"/>
      <c r="N532" s="14"/>
      <c r="O532" s="14"/>
    </row>
    <row r="533">
      <c r="A533" s="14"/>
      <c r="B533" s="14"/>
      <c r="C533" s="14"/>
      <c r="D533" s="14"/>
      <c r="E533" s="14"/>
      <c r="F533" s="14"/>
      <c r="G533" s="14"/>
      <c r="H533" s="14"/>
      <c r="I533" s="14"/>
      <c r="K533" s="14"/>
      <c r="L533" s="14"/>
      <c r="M533" s="14"/>
      <c r="N533" s="14"/>
      <c r="O533" s="14"/>
    </row>
    <row r="534">
      <c r="A534" s="14"/>
      <c r="B534" s="14"/>
      <c r="C534" s="14"/>
      <c r="D534" s="14"/>
      <c r="E534" s="14"/>
      <c r="F534" s="14"/>
      <c r="G534" s="14"/>
      <c r="H534" s="14"/>
      <c r="I534" s="14"/>
      <c r="K534" s="14"/>
      <c r="L534" s="14"/>
      <c r="M534" s="14"/>
      <c r="N534" s="14"/>
      <c r="O534" s="14"/>
    </row>
    <row r="535">
      <c r="A535" s="14"/>
      <c r="B535" s="14"/>
      <c r="C535" s="14"/>
      <c r="D535" s="14"/>
      <c r="E535" s="14"/>
      <c r="F535" s="14"/>
      <c r="G535" s="14"/>
      <c r="H535" s="14"/>
      <c r="I535" s="14"/>
      <c r="K535" s="14"/>
      <c r="L535" s="14"/>
      <c r="M535" s="14"/>
      <c r="N535" s="14"/>
      <c r="O535" s="14"/>
    </row>
    <row r="536">
      <c r="A536" s="14"/>
      <c r="B536" s="14"/>
      <c r="C536" s="14"/>
      <c r="D536" s="14"/>
      <c r="E536" s="14"/>
      <c r="F536" s="14"/>
      <c r="G536" s="14"/>
      <c r="H536" s="14"/>
      <c r="I536" s="14"/>
      <c r="K536" s="14"/>
      <c r="L536" s="14"/>
      <c r="M536" s="14"/>
      <c r="N536" s="14"/>
      <c r="O536" s="14"/>
    </row>
    <row r="537">
      <c r="A537" s="14"/>
      <c r="B537" s="14"/>
      <c r="C537" s="14"/>
      <c r="D537" s="14"/>
      <c r="E537" s="14"/>
      <c r="F537" s="14"/>
      <c r="G537" s="14"/>
      <c r="H537" s="14"/>
      <c r="I537" s="14"/>
      <c r="K537" s="14"/>
      <c r="L537" s="14"/>
      <c r="M537" s="14"/>
      <c r="N537" s="14"/>
      <c r="O537" s="14"/>
    </row>
    <row r="538">
      <c r="A538" s="14"/>
      <c r="B538" s="14"/>
      <c r="C538" s="14"/>
      <c r="D538" s="14"/>
      <c r="E538" s="14"/>
      <c r="F538" s="14"/>
      <c r="G538" s="14"/>
      <c r="H538" s="14"/>
      <c r="I538" s="14"/>
      <c r="K538" s="14"/>
      <c r="L538" s="14"/>
      <c r="M538" s="14"/>
      <c r="N538" s="14"/>
      <c r="O538" s="14"/>
    </row>
    <row r="539">
      <c r="A539" s="14"/>
      <c r="B539" s="14"/>
      <c r="C539" s="14"/>
      <c r="D539" s="14"/>
      <c r="E539" s="14"/>
      <c r="F539" s="14"/>
      <c r="G539" s="14"/>
      <c r="H539" s="14"/>
      <c r="I539" s="14"/>
      <c r="K539" s="14"/>
      <c r="L539" s="14"/>
      <c r="M539" s="14"/>
      <c r="N539" s="14"/>
      <c r="O539" s="14"/>
    </row>
    <row r="540">
      <c r="A540" s="14"/>
      <c r="B540" s="14"/>
      <c r="C540" s="14"/>
      <c r="D540" s="14"/>
      <c r="E540" s="14"/>
      <c r="F540" s="14"/>
      <c r="G540" s="14"/>
      <c r="H540" s="14"/>
      <c r="I540" s="14"/>
      <c r="K540" s="14"/>
      <c r="L540" s="14"/>
      <c r="M540" s="14"/>
      <c r="N540" s="14"/>
      <c r="O540" s="14"/>
    </row>
    <row r="541">
      <c r="A541" s="14"/>
      <c r="B541" s="14"/>
      <c r="C541" s="14"/>
      <c r="D541" s="14"/>
      <c r="E541" s="14"/>
      <c r="F541" s="14"/>
      <c r="G541" s="14"/>
      <c r="H541" s="14"/>
      <c r="I541" s="14"/>
      <c r="K541" s="14"/>
      <c r="L541" s="14"/>
      <c r="M541" s="14"/>
      <c r="N541" s="14"/>
      <c r="O541" s="14"/>
    </row>
    <row r="542">
      <c r="A542" s="14"/>
      <c r="B542" s="14"/>
      <c r="C542" s="14"/>
      <c r="D542" s="14"/>
      <c r="E542" s="14"/>
      <c r="F542" s="14"/>
      <c r="G542" s="14"/>
      <c r="H542" s="14"/>
      <c r="I542" s="14"/>
      <c r="K542" s="14"/>
      <c r="L542" s="14"/>
      <c r="M542" s="14"/>
      <c r="N542" s="14"/>
      <c r="O542" s="14"/>
    </row>
    <row r="543">
      <c r="A543" s="14"/>
      <c r="B543" s="14"/>
      <c r="C543" s="14"/>
      <c r="D543" s="14"/>
      <c r="E543" s="14"/>
      <c r="F543" s="14"/>
      <c r="G543" s="14"/>
      <c r="H543" s="14"/>
      <c r="I543" s="14"/>
      <c r="K543" s="14"/>
      <c r="L543" s="14"/>
      <c r="M543" s="14"/>
      <c r="N543" s="14"/>
      <c r="O543" s="14"/>
    </row>
    <row r="544">
      <c r="A544" s="14"/>
      <c r="B544" s="14"/>
      <c r="C544" s="14"/>
      <c r="D544" s="14"/>
      <c r="E544" s="14"/>
      <c r="F544" s="14"/>
      <c r="G544" s="14"/>
      <c r="H544" s="14"/>
      <c r="I544" s="14"/>
      <c r="K544" s="14"/>
      <c r="L544" s="14"/>
      <c r="M544" s="14"/>
      <c r="N544" s="14"/>
      <c r="O544" s="14"/>
    </row>
    <row r="545">
      <c r="A545" s="14"/>
      <c r="B545" s="14"/>
      <c r="C545" s="14"/>
      <c r="D545" s="14"/>
      <c r="E545" s="14"/>
      <c r="F545" s="14"/>
      <c r="G545" s="14"/>
      <c r="H545" s="14"/>
      <c r="I545" s="14"/>
      <c r="K545" s="14"/>
      <c r="L545" s="14"/>
      <c r="M545" s="14"/>
      <c r="N545" s="14"/>
      <c r="O545" s="14"/>
    </row>
    <row r="546">
      <c r="A546" s="14"/>
      <c r="B546" s="14"/>
      <c r="C546" s="14"/>
      <c r="D546" s="14"/>
      <c r="E546" s="14"/>
      <c r="F546" s="14"/>
      <c r="G546" s="14"/>
      <c r="H546" s="14"/>
      <c r="I546" s="14"/>
      <c r="K546" s="14"/>
      <c r="L546" s="14"/>
      <c r="M546" s="14"/>
      <c r="N546" s="14"/>
      <c r="O546" s="14"/>
    </row>
    <row r="547">
      <c r="A547" s="14"/>
      <c r="B547" s="14"/>
      <c r="C547" s="14"/>
      <c r="D547" s="14"/>
      <c r="E547" s="14"/>
      <c r="F547" s="14"/>
      <c r="G547" s="14"/>
      <c r="H547" s="14"/>
      <c r="I547" s="14"/>
      <c r="K547" s="14"/>
      <c r="L547" s="14"/>
      <c r="M547" s="14"/>
      <c r="N547" s="14"/>
      <c r="O547" s="14"/>
    </row>
    <row r="548">
      <c r="A548" s="14"/>
      <c r="B548" s="14"/>
      <c r="C548" s="14"/>
      <c r="D548" s="14"/>
      <c r="E548" s="14"/>
      <c r="F548" s="14"/>
      <c r="G548" s="14"/>
      <c r="H548" s="14"/>
      <c r="I548" s="14"/>
      <c r="K548" s="14"/>
      <c r="L548" s="14"/>
      <c r="M548" s="14"/>
      <c r="N548" s="14"/>
      <c r="O548" s="14"/>
    </row>
    <row r="549">
      <c r="A549" s="14"/>
      <c r="B549" s="14"/>
      <c r="C549" s="14"/>
      <c r="D549" s="14"/>
      <c r="E549" s="14"/>
      <c r="F549" s="14"/>
      <c r="G549" s="14"/>
      <c r="H549" s="14"/>
      <c r="I549" s="14"/>
      <c r="K549" s="14"/>
      <c r="L549" s="14"/>
      <c r="M549" s="14"/>
      <c r="N549" s="14"/>
      <c r="O549" s="14"/>
    </row>
    <row r="550">
      <c r="A550" s="14"/>
      <c r="B550" s="14"/>
      <c r="C550" s="14"/>
      <c r="D550" s="14"/>
      <c r="E550" s="14"/>
      <c r="F550" s="14"/>
      <c r="G550" s="14"/>
      <c r="H550" s="14"/>
      <c r="I550" s="14"/>
      <c r="K550" s="14"/>
      <c r="L550" s="14"/>
      <c r="M550" s="14"/>
      <c r="N550" s="14"/>
      <c r="O550" s="14"/>
    </row>
    <row r="551">
      <c r="A551" s="14"/>
      <c r="B551" s="14"/>
      <c r="C551" s="14"/>
      <c r="D551" s="14"/>
      <c r="E551" s="14"/>
      <c r="F551" s="14"/>
      <c r="G551" s="14"/>
      <c r="H551" s="14"/>
      <c r="I551" s="14"/>
      <c r="K551" s="14"/>
      <c r="L551" s="14"/>
      <c r="M551" s="14"/>
      <c r="N551" s="14"/>
      <c r="O551" s="14"/>
    </row>
    <row r="552">
      <c r="A552" s="14"/>
      <c r="B552" s="14"/>
      <c r="C552" s="14"/>
      <c r="D552" s="14"/>
      <c r="E552" s="14"/>
      <c r="F552" s="14"/>
      <c r="G552" s="14"/>
      <c r="H552" s="14"/>
      <c r="I552" s="14"/>
      <c r="K552" s="14"/>
      <c r="L552" s="14"/>
      <c r="M552" s="14"/>
      <c r="N552" s="14"/>
      <c r="O552" s="14"/>
    </row>
    <row r="553">
      <c r="A553" s="14"/>
      <c r="B553" s="14"/>
      <c r="C553" s="14"/>
      <c r="D553" s="14"/>
      <c r="E553" s="14"/>
      <c r="F553" s="14"/>
      <c r="G553" s="14"/>
      <c r="H553" s="14"/>
      <c r="I553" s="14"/>
      <c r="K553" s="14"/>
      <c r="L553" s="14"/>
      <c r="M553" s="14"/>
      <c r="N553" s="14"/>
      <c r="O553" s="14"/>
    </row>
    <row r="554">
      <c r="A554" s="14"/>
      <c r="B554" s="14"/>
      <c r="C554" s="14"/>
      <c r="D554" s="14"/>
      <c r="E554" s="14"/>
      <c r="F554" s="14"/>
      <c r="G554" s="14"/>
      <c r="H554" s="14"/>
      <c r="I554" s="14"/>
      <c r="K554" s="14"/>
      <c r="L554" s="14"/>
      <c r="M554" s="14"/>
      <c r="N554" s="14"/>
      <c r="O554" s="14"/>
    </row>
    <row r="555">
      <c r="A555" s="14"/>
      <c r="B555" s="14"/>
      <c r="C555" s="14"/>
      <c r="D555" s="14"/>
      <c r="E555" s="14"/>
      <c r="F555" s="14"/>
      <c r="G555" s="14"/>
      <c r="H555" s="14"/>
      <c r="I555" s="14"/>
      <c r="K555" s="14"/>
      <c r="L555" s="14"/>
      <c r="M555" s="14"/>
      <c r="N555" s="14"/>
      <c r="O555" s="14"/>
    </row>
    <row r="556">
      <c r="A556" s="14"/>
      <c r="B556" s="14"/>
      <c r="C556" s="14"/>
      <c r="D556" s="14"/>
      <c r="E556" s="14"/>
      <c r="F556" s="14"/>
      <c r="G556" s="14"/>
      <c r="H556" s="14"/>
      <c r="I556" s="14"/>
      <c r="K556" s="14"/>
      <c r="L556" s="14"/>
      <c r="M556" s="14"/>
      <c r="N556" s="14"/>
      <c r="O556" s="14"/>
    </row>
    <row r="557">
      <c r="A557" s="14"/>
      <c r="B557" s="14"/>
      <c r="C557" s="14"/>
      <c r="D557" s="14"/>
      <c r="E557" s="14"/>
      <c r="F557" s="14"/>
      <c r="G557" s="14"/>
      <c r="H557" s="14"/>
      <c r="I557" s="14"/>
      <c r="K557" s="14"/>
      <c r="L557" s="14"/>
      <c r="M557" s="14"/>
      <c r="N557" s="14"/>
      <c r="O557" s="14"/>
    </row>
    <row r="558">
      <c r="A558" s="14"/>
      <c r="B558" s="14"/>
      <c r="C558" s="14"/>
      <c r="D558" s="14"/>
      <c r="E558" s="14"/>
      <c r="F558" s="14"/>
      <c r="G558" s="14"/>
      <c r="H558" s="14"/>
      <c r="I558" s="14"/>
      <c r="K558" s="14"/>
      <c r="L558" s="14"/>
      <c r="M558" s="14"/>
      <c r="N558" s="14"/>
      <c r="O558" s="14"/>
    </row>
    <row r="559">
      <c r="A559" s="14"/>
      <c r="B559" s="14"/>
      <c r="C559" s="14"/>
      <c r="D559" s="14"/>
      <c r="E559" s="14"/>
      <c r="F559" s="14"/>
      <c r="G559" s="14"/>
      <c r="H559" s="14"/>
      <c r="I559" s="14"/>
      <c r="K559" s="14"/>
      <c r="L559" s="14"/>
      <c r="M559" s="14"/>
      <c r="N559" s="14"/>
      <c r="O559" s="14"/>
    </row>
    <row r="560">
      <c r="A560" s="14"/>
      <c r="B560" s="14"/>
      <c r="C560" s="14"/>
      <c r="D560" s="14"/>
      <c r="E560" s="14"/>
      <c r="F560" s="14"/>
      <c r="G560" s="14"/>
      <c r="H560" s="14"/>
      <c r="I560" s="14"/>
      <c r="K560" s="14"/>
      <c r="L560" s="14"/>
      <c r="M560" s="14"/>
      <c r="N560" s="14"/>
      <c r="O560" s="14"/>
    </row>
    <row r="561">
      <c r="A561" s="14"/>
      <c r="B561" s="14"/>
      <c r="C561" s="14"/>
      <c r="D561" s="14"/>
      <c r="E561" s="14"/>
      <c r="F561" s="14"/>
      <c r="G561" s="14"/>
      <c r="H561" s="14"/>
      <c r="I561" s="14"/>
      <c r="K561" s="14"/>
      <c r="L561" s="14"/>
      <c r="M561" s="14"/>
      <c r="N561" s="14"/>
      <c r="O561" s="14"/>
    </row>
    <row r="562">
      <c r="A562" s="14"/>
      <c r="B562" s="14"/>
      <c r="C562" s="14"/>
      <c r="D562" s="14"/>
      <c r="E562" s="14"/>
      <c r="F562" s="14"/>
      <c r="G562" s="14"/>
      <c r="H562" s="14"/>
      <c r="I562" s="14"/>
      <c r="K562" s="14"/>
      <c r="L562" s="14"/>
      <c r="M562" s="14"/>
      <c r="N562" s="14"/>
      <c r="O562" s="14"/>
    </row>
    <row r="563">
      <c r="A563" s="14"/>
      <c r="B563" s="14"/>
      <c r="C563" s="14"/>
      <c r="D563" s="14"/>
      <c r="E563" s="14"/>
      <c r="F563" s="14"/>
      <c r="G563" s="14"/>
      <c r="H563" s="14"/>
      <c r="I563" s="14"/>
      <c r="K563" s="14"/>
      <c r="L563" s="14"/>
      <c r="M563" s="14"/>
      <c r="N563" s="14"/>
      <c r="O563" s="14"/>
    </row>
    <row r="564">
      <c r="A564" s="14"/>
      <c r="B564" s="14"/>
      <c r="C564" s="14"/>
      <c r="D564" s="14"/>
      <c r="E564" s="14"/>
      <c r="F564" s="14"/>
      <c r="G564" s="14"/>
      <c r="H564" s="14"/>
      <c r="I564" s="14"/>
      <c r="K564" s="14"/>
      <c r="L564" s="14"/>
      <c r="M564" s="14"/>
      <c r="N564" s="14"/>
      <c r="O564" s="14"/>
    </row>
    <row r="565">
      <c r="A565" s="14"/>
      <c r="B565" s="14"/>
      <c r="C565" s="14"/>
      <c r="D565" s="14"/>
      <c r="E565" s="14"/>
      <c r="F565" s="14"/>
      <c r="G565" s="14"/>
      <c r="H565" s="14"/>
      <c r="I565" s="14"/>
      <c r="K565" s="14"/>
      <c r="L565" s="14"/>
      <c r="M565" s="14"/>
      <c r="N565" s="14"/>
      <c r="O565" s="14"/>
    </row>
    <row r="566">
      <c r="A566" s="14"/>
      <c r="B566" s="14"/>
      <c r="C566" s="14"/>
      <c r="D566" s="14"/>
      <c r="E566" s="14"/>
      <c r="F566" s="14"/>
      <c r="G566" s="14"/>
      <c r="H566" s="14"/>
      <c r="I566" s="14"/>
      <c r="K566" s="14"/>
      <c r="L566" s="14"/>
      <c r="M566" s="14"/>
      <c r="N566" s="14"/>
      <c r="O566" s="14"/>
    </row>
    <row r="567">
      <c r="A567" s="14"/>
      <c r="B567" s="14"/>
      <c r="C567" s="14"/>
      <c r="D567" s="14"/>
      <c r="E567" s="14"/>
      <c r="F567" s="14"/>
      <c r="G567" s="14"/>
      <c r="H567" s="14"/>
      <c r="I567" s="14"/>
      <c r="K567" s="14"/>
      <c r="L567" s="14"/>
      <c r="M567" s="14"/>
      <c r="N567" s="14"/>
      <c r="O567" s="14"/>
    </row>
    <row r="568">
      <c r="A568" s="14"/>
      <c r="B568" s="14"/>
      <c r="C568" s="14"/>
      <c r="D568" s="14"/>
      <c r="E568" s="14"/>
      <c r="F568" s="14"/>
      <c r="G568" s="14"/>
      <c r="H568" s="14"/>
      <c r="I568" s="14"/>
      <c r="K568" s="14"/>
      <c r="L568" s="14"/>
      <c r="M568" s="14"/>
      <c r="N568" s="14"/>
      <c r="O568" s="14"/>
    </row>
    <row r="569">
      <c r="A569" s="14"/>
      <c r="B569" s="14"/>
      <c r="C569" s="14"/>
      <c r="D569" s="14"/>
      <c r="E569" s="14"/>
      <c r="F569" s="14"/>
      <c r="G569" s="14"/>
      <c r="H569" s="14"/>
      <c r="I569" s="14"/>
      <c r="K569" s="14"/>
      <c r="L569" s="14"/>
      <c r="M569" s="14"/>
      <c r="N569" s="14"/>
      <c r="O569" s="14"/>
    </row>
    <row r="570">
      <c r="A570" s="14"/>
      <c r="B570" s="14"/>
      <c r="C570" s="14"/>
      <c r="D570" s="14"/>
      <c r="E570" s="14"/>
      <c r="F570" s="14"/>
      <c r="G570" s="14"/>
      <c r="H570" s="14"/>
      <c r="I570" s="14"/>
      <c r="K570" s="14"/>
      <c r="L570" s="14"/>
      <c r="M570" s="14"/>
      <c r="N570" s="14"/>
      <c r="O570" s="14"/>
    </row>
    <row r="571">
      <c r="A571" s="14"/>
      <c r="B571" s="14"/>
      <c r="C571" s="14"/>
      <c r="D571" s="14"/>
      <c r="E571" s="14"/>
      <c r="F571" s="14"/>
      <c r="G571" s="14"/>
      <c r="H571" s="14"/>
      <c r="I571" s="14"/>
      <c r="K571" s="14"/>
      <c r="L571" s="14"/>
      <c r="M571" s="14"/>
      <c r="N571" s="14"/>
      <c r="O571" s="14"/>
    </row>
    <row r="572">
      <c r="A572" s="14"/>
      <c r="B572" s="14"/>
      <c r="C572" s="14"/>
      <c r="D572" s="14"/>
      <c r="E572" s="14"/>
      <c r="F572" s="14"/>
      <c r="G572" s="14"/>
      <c r="H572" s="14"/>
      <c r="I572" s="14"/>
      <c r="K572" s="14"/>
      <c r="L572" s="14"/>
      <c r="M572" s="14"/>
      <c r="N572" s="14"/>
      <c r="O572" s="14"/>
    </row>
    <row r="573">
      <c r="A573" s="14"/>
      <c r="B573" s="14"/>
      <c r="C573" s="14"/>
      <c r="D573" s="14"/>
      <c r="E573" s="14"/>
      <c r="F573" s="14"/>
      <c r="G573" s="14"/>
      <c r="H573" s="14"/>
      <c r="I573" s="14"/>
      <c r="K573" s="14"/>
      <c r="L573" s="14"/>
      <c r="M573" s="14"/>
      <c r="N573" s="14"/>
      <c r="O573" s="14"/>
    </row>
    <row r="574">
      <c r="A574" s="14"/>
      <c r="B574" s="14"/>
      <c r="C574" s="14"/>
      <c r="D574" s="14"/>
      <c r="E574" s="14"/>
      <c r="F574" s="14"/>
      <c r="G574" s="14"/>
      <c r="H574" s="14"/>
      <c r="I574" s="14"/>
      <c r="K574" s="14"/>
      <c r="L574" s="14"/>
      <c r="M574" s="14"/>
      <c r="N574" s="14"/>
      <c r="O574" s="14"/>
    </row>
    <row r="575">
      <c r="A575" s="14"/>
      <c r="B575" s="14"/>
      <c r="C575" s="14"/>
      <c r="D575" s="14"/>
      <c r="E575" s="14"/>
      <c r="F575" s="14"/>
      <c r="G575" s="14"/>
      <c r="H575" s="14"/>
      <c r="I575" s="14"/>
      <c r="K575" s="14"/>
      <c r="L575" s="14"/>
      <c r="M575" s="14"/>
      <c r="N575" s="14"/>
      <c r="O575" s="14"/>
    </row>
    <row r="576">
      <c r="A576" s="14"/>
      <c r="B576" s="14"/>
      <c r="C576" s="14"/>
      <c r="D576" s="14"/>
      <c r="E576" s="14"/>
      <c r="F576" s="14"/>
      <c r="G576" s="14"/>
      <c r="H576" s="14"/>
      <c r="I576" s="14"/>
      <c r="K576" s="14"/>
      <c r="L576" s="14"/>
      <c r="M576" s="14"/>
      <c r="N576" s="14"/>
      <c r="O576" s="14"/>
    </row>
    <row r="577">
      <c r="A577" s="14"/>
      <c r="B577" s="14"/>
      <c r="C577" s="14"/>
      <c r="D577" s="14"/>
      <c r="E577" s="14"/>
      <c r="F577" s="14"/>
      <c r="G577" s="14"/>
      <c r="H577" s="14"/>
      <c r="I577" s="14"/>
      <c r="K577" s="14"/>
      <c r="L577" s="14"/>
      <c r="M577" s="14"/>
      <c r="N577" s="14"/>
      <c r="O577" s="14"/>
    </row>
    <row r="578">
      <c r="A578" s="14"/>
      <c r="B578" s="14"/>
      <c r="C578" s="14"/>
      <c r="D578" s="14"/>
      <c r="E578" s="14"/>
      <c r="F578" s="14"/>
      <c r="G578" s="14"/>
      <c r="H578" s="14"/>
      <c r="I578" s="14"/>
      <c r="K578" s="14"/>
      <c r="L578" s="14"/>
      <c r="M578" s="14"/>
      <c r="N578" s="14"/>
      <c r="O578" s="14"/>
    </row>
    <row r="579">
      <c r="A579" s="14"/>
      <c r="B579" s="14"/>
      <c r="C579" s="14"/>
      <c r="D579" s="14"/>
      <c r="E579" s="14"/>
      <c r="F579" s="14"/>
      <c r="G579" s="14"/>
      <c r="H579" s="14"/>
      <c r="I579" s="14"/>
      <c r="K579" s="14"/>
      <c r="L579" s="14"/>
      <c r="M579" s="14"/>
      <c r="N579" s="14"/>
      <c r="O579" s="14"/>
    </row>
    <row r="580">
      <c r="A580" s="14"/>
      <c r="B580" s="14"/>
      <c r="C580" s="14"/>
      <c r="D580" s="14"/>
      <c r="E580" s="14"/>
      <c r="F580" s="14"/>
      <c r="G580" s="14"/>
      <c r="H580" s="14"/>
      <c r="I580" s="14"/>
      <c r="K580" s="14"/>
      <c r="L580" s="14"/>
      <c r="M580" s="14"/>
      <c r="N580" s="14"/>
      <c r="O580" s="14"/>
    </row>
    <row r="581">
      <c r="A581" s="14"/>
      <c r="B581" s="14"/>
      <c r="C581" s="14"/>
      <c r="D581" s="14"/>
      <c r="E581" s="14"/>
      <c r="F581" s="14"/>
      <c r="G581" s="14"/>
      <c r="H581" s="14"/>
      <c r="I581" s="14"/>
      <c r="K581" s="14"/>
      <c r="L581" s="14"/>
      <c r="M581" s="14"/>
      <c r="N581" s="14"/>
      <c r="O581" s="14"/>
    </row>
    <row r="582">
      <c r="A582" s="14"/>
      <c r="B582" s="14"/>
      <c r="C582" s="14"/>
      <c r="D582" s="14"/>
      <c r="E582" s="14"/>
      <c r="F582" s="14"/>
      <c r="G582" s="14"/>
      <c r="H582" s="14"/>
      <c r="I582" s="14"/>
      <c r="K582" s="14"/>
      <c r="L582" s="14"/>
      <c r="M582" s="14"/>
      <c r="N582" s="14"/>
      <c r="O582" s="14"/>
    </row>
    <row r="583">
      <c r="A583" s="14"/>
      <c r="B583" s="14"/>
      <c r="C583" s="14"/>
      <c r="D583" s="14"/>
      <c r="E583" s="14"/>
      <c r="F583" s="14"/>
      <c r="G583" s="14"/>
      <c r="H583" s="14"/>
      <c r="I583" s="14"/>
      <c r="K583" s="14"/>
      <c r="L583" s="14"/>
      <c r="M583" s="14"/>
      <c r="N583" s="14"/>
      <c r="O583" s="14"/>
    </row>
    <row r="584">
      <c r="A584" s="14"/>
      <c r="B584" s="14"/>
      <c r="C584" s="14"/>
      <c r="D584" s="14"/>
      <c r="E584" s="14"/>
      <c r="F584" s="14"/>
      <c r="G584" s="14"/>
      <c r="H584" s="14"/>
      <c r="I584" s="14"/>
      <c r="K584" s="14"/>
      <c r="L584" s="14"/>
      <c r="M584" s="14"/>
      <c r="N584" s="14"/>
      <c r="O584" s="14"/>
    </row>
    <row r="585">
      <c r="A585" s="14"/>
      <c r="B585" s="14"/>
      <c r="C585" s="14"/>
      <c r="D585" s="14"/>
      <c r="E585" s="14"/>
      <c r="F585" s="14"/>
      <c r="G585" s="14"/>
      <c r="H585" s="14"/>
      <c r="I585" s="14"/>
      <c r="K585" s="14"/>
      <c r="L585" s="14"/>
      <c r="M585" s="14"/>
      <c r="N585" s="14"/>
      <c r="O585" s="14"/>
    </row>
    <row r="586">
      <c r="A586" s="14"/>
      <c r="B586" s="14"/>
      <c r="C586" s="14"/>
      <c r="D586" s="14"/>
      <c r="E586" s="14"/>
      <c r="F586" s="14"/>
      <c r="G586" s="14"/>
      <c r="H586" s="14"/>
      <c r="I586" s="14"/>
      <c r="K586" s="14"/>
      <c r="L586" s="14"/>
      <c r="M586" s="14"/>
      <c r="N586" s="14"/>
      <c r="O586" s="14"/>
    </row>
    <row r="587">
      <c r="A587" s="14"/>
      <c r="B587" s="14"/>
      <c r="C587" s="14"/>
      <c r="D587" s="14"/>
      <c r="E587" s="14"/>
      <c r="F587" s="14"/>
      <c r="G587" s="14"/>
      <c r="H587" s="14"/>
      <c r="I587" s="14"/>
      <c r="K587" s="14"/>
      <c r="L587" s="14"/>
      <c r="M587" s="14"/>
      <c r="N587" s="14"/>
      <c r="O587" s="14"/>
    </row>
    <row r="588">
      <c r="A588" s="14"/>
      <c r="B588" s="14"/>
      <c r="C588" s="14"/>
      <c r="D588" s="14"/>
      <c r="E588" s="14"/>
      <c r="F588" s="14"/>
      <c r="G588" s="14"/>
      <c r="H588" s="14"/>
      <c r="I588" s="14"/>
      <c r="K588" s="14"/>
      <c r="L588" s="14"/>
      <c r="M588" s="14"/>
      <c r="N588" s="14"/>
      <c r="O588" s="14"/>
    </row>
    <row r="589">
      <c r="A589" s="14"/>
      <c r="B589" s="14"/>
      <c r="C589" s="14"/>
      <c r="D589" s="14"/>
      <c r="E589" s="14"/>
      <c r="F589" s="14"/>
      <c r="G589" s="14"/>
      <c r="H589" s="14"/>
      <c r="I589" s="14"/>
      <c r="K589" s="14"/>
      <c r="L589" s="14"/>
      <c r="M589" s="14"/>
      <c r="N589" s="14"/>
      <c r="O589" s="14"/>
    </row>
    <row r="590">
      <c r="A590" s="14"/>
      <c r="B590" s="14"/>
      <c r="C590" s="14"/>
      <c r="D590" s="14"/>
      <c r="E590" s="14"/>
      <c r="F590" s="14"/>
      <c r="G590" s="14"/>
      <c r="H590" s="14"/>
      <c r="I590" s="14"/>
      <c r="K590" s="14"/>
      <c r="L590" s="14"/>
      <c r="M590" s="14"/>
      <c r="N590" s="14"/>
      <c r="O590" s="14"/>
    </row>
    <row r="591">
      <c r="A591" s="14"/>
      <c r="B591" s="14"/>
      <c r="C591" s="14"/>
      <c r="D591" s="14"/>
      <c r="E591" s="14"/>
      <c r="F591" s="14"/>
      <c r="G591" s="14"/>
      <c r="H591" s="14"/>
      <c r="I591" s="14"/>
      <c r="K591" s="14"/>
      <c r="L591" s="14"/>
      <c r="M591" s="14"/>
      <c r="N591" s="14"/>
      <c r="O591" s="14"/>
    </row>
    <row r="592">
      <c r="A592" s="14"/>
      <c r="B592" s="14"/>
      <c r="C592" s="14"/>
      <c r="D592" s="14"/>
      <c r="E592" s="14"/>
      <c r="F592" s="14"/>
      <c r="G592" s="14"/>
      <c r="H592" s="14"/>
      <c r="I592" s="14"/>
      <c r="K592" s="14"/>
      <c r="L592" s="14"/>
      <c r="M592" s="14"/>
      <c r="N592" s="14"/>
      <c r="O592" s="14"/>
    </row>
    <row r="593">
      <c r="A593" s="14"/>
      <c r="B593" s="14"/>
      <c r="C593" s="14"/>
      <c r="D593" s="14"/>
      <c r="E593" s="14"/>
      <c r="F593" s="14"/>
      <c r="G593" s="14"/>
      <c r="H593" s="14"/>
      <c r="I593" s="14"/>
      <c r="K593" s="14"/>
      <c r="L593" s="14"/>
      <c r="M593" s="14"/>
      <c r="N593" s="14"/>
      <c r="O593" s="14"/>
    </row>
    <row r="594">
      <c r="A594" s="14"/>
      <c r="B594" s="14"/>
      <c r="C594" s="14"/>
      <c r="D594" s="14"/>
      <c r="E594" s="14"/>
      <c r="F594" s="14"/>
      <c r="G594" s="14"/>
      <c r="H594" s="14"/>
      <c r="I594" s="14"/>
      <c r="K594" s="14"/>
      <c r="L594" s="14"/>
      <c r="M594" s="14"/>
      <c r="N594" s="14"/>
      <c r="O594" s="14"/>
    </row>
    <row r="595">
      <c r="A595" s="14"/>
      <c r="B595" s="14"/>
      <c r="C595" s="14"/>
      <c r="D595" s="14"/>
      <c r="E595" s="14"/>
      <c r="F595" s="14"/>
      <c r="G595" s="14"/>
      <c r="H595" s="14"/>
      <c r="I595" s="14"/>
      <c r="K595" s="14"/>
      <c r="L595" s="14"/>
      <c r="M595" s="14"/>
      <c r="N595" s="14"/>
      <c r="O595" s="14"/>
    </row>
    <row r="596">
      <c r="A596" s="14"/>
      <c r="B596" s="14"/>
      <c r="C596" s="14"/>
      <c r="D596" s="14"/>
      <c r="E596" s="14"/>
      <c r="F596" s="14"/>
      <c r="G596" s="14"/>
      <c r="H596" s="14"/>
      <c r="I596" s="14"/>
      <c r="K596" s="14"/>
      <c r="L596" s="14"/>
      <c r="M596" s="14"/>
      <c r="N596" s="14"/>
      <c r="O596" s="14"/>
    </row>
    <row r="597">
      <c r="A597" s="14"/>
      <c r="B597" s="14"/>
      <c r="C597" s="14"/>
      <c r="D597" s="14"/>
      <c r="E597" s="14"/>
      <c r="F597" s="14"/>
      <c r="G597" s="14"/>
      <c r="H597" s="14"/>
      <c r="I597" s="14"/>
      <c r="K597" s="14"/>
      <c r="L597" s="14"/>
      <c r="M597" s="14"/>
      <c r="N597" s="14"/>
      <c r="O597" s="14"/>
    </row>
    <row r="598">
      <c r="A598" s="14"/>
      <c r="B598" s="14"/>
      <c r="C598" s="14"/>
      <c r="D598" s="14"/>
      <c r="E598" s="14"/>
      <c r="F598" s="14"/>
      <c r="G598" s="14"/>
      <c r="H598" s="14"/>
      <c r="I598" s="14"/>
      <c r="K598" s="14"/>
      <c r="L598" s="14"/>
      <c r="M598" s="14"/>
      <c r="N598" s="14"/>
      <c r="O598" s="14"/>
    </row>
    <row r="599">
      <c r="A599" s="14"/>
      <c r="B599" s="14"/>
      <c r="C599" s="14"/>
      <c r="D599" s="14"/>
      <c r="E599" s="14"/>
      <c r="F599" s="14"/>
      <c r="G599" s="14"/>
      <c r="H599" s="14"/>
      <c r="I599" s="14"/>
      <c r="K599" s="14"/>
      <c r="L599" s="14"/>
      <c r="M599" s="14"/>
      <c r="N599" s="14"/>
      <c r="O599" s="14"/>
    </row>
    <row r="600">
      <c r="A600" s="14"/>
      <c r="B600" s="14"/>
      <c r="C600" s="14"/>
      <c r="D600" s="14"/>
      <c r="E600" s="14"/>
      <c r="F600" s="14"/>
      <c r="G600" s="14"/>
      <c r="H600" s="14"/>
      <c r="I600" s="14"/>
      <c r="K600" s="14"/>
      <c r="L600" s="14"/>
      <c r="M600" s="14"/>
      <c r="N600" s="14"/>
      <c r="O600" s="14"/>
    </row>
    <row r="601">
      <c r="A601" s="14"/>
      <c r="B601" s="14"/>
      <c r="C601" s="14"/>
      <c r="D601" s="14"/>
      <c r="E601" s="14"/>
      <c r="F601" s="14"/>
      <c r="G601" s="14"/>
      <c r="H601" s="14"/>
      <c r="I601" s="14"/>
      <c r="K601" s="14"/>
      <c r="L601" s="14"/>
      <c r="M601" s="14"/>
      <c r="N601" s="14"/>
      <c r="O601" s="14"/>
    </row>
    <row r="602">
      <c r="A602" s="14"/>
      <c r="B602" s="14"/>
      <c r="C602" s="14"/>
      <c r="D602" s="14"/>
      <c r="E602" s="14"/>
      <c r="F602" s="14"/>
      <c r="G602" s="14"/>
      <c r="H602" s="14"/>
      <c r="I602" s="14"/>
      <c r="K602" s="14"/>
      <c r="L602" s="14"/>
      <c r="M602" s="14"/>
      <c r="N602" s="14"/>
      <c r="O602" s="14"/>
    </row>
    <row r="603">
      <c r="A603" s="14"/>
      <c r="B603" s="14"/>
      <c r="C603" s="14"/>
      <c r="D603" s="14"/>
      <c r="E603" s="14"/>
      <c r="F603" s="14"/>
      <c r="G603" s="14"/>
      <c r="H603" s="14"/>
      <c r="I603" s="14"/>
      <c r="K603" s="14"/>
      <c r="L603" s="14"/>
      <c r="M603" s="14"/>
      <c r="N603" s="14"/>
      <c r="O603" s="14"/>
    </row>
    <row r="604">
      <c r="A604" s="14"/>
      <c r="B604" s="14"/>
      <c r="C604" s="14"/>
      <c r="D604" s="14"/>
      <c r="E604" s="14"/>
      <c r="F604" s="14"/>
      <c r="G604" s="14"/>
      <c r="H604" s="14"/>
      <c r="I604" s="14"/>
      <c r="K604" s="14"/>
      <c r="L604" s="14"/>
      <c r="M604" s="14"/>
      <c r="N604" s="14"/>
      <c r="O604" s="14"/>
    </row>
    <row r="605">
      <c r="A605" s="14"/>
      <c r="B605" s="14"/>
      <c r="C605" s="14"/>
      <c r="D605" s="14"/>
      <c r="E605" s="14"/>
      <c r="F605" s="14"/>
      <c r="G605" s="14"/>
      <c r="H605" s="14"/>
      <c r="I605" s="14"/>
      <c r="K605" s="14"/>
      <c r="L605" s="14"/>
      <c r="M605" s="14"/>
      <c r="N605" s="14"/>
      <c r="O605" s="14"/>
    </row>
    <row r="606">
      <c r="A606" s="14"/>
      <c r="B606" s="14"/>
      <c r="C606" s="14"/>
      <c r="D606" s="14"/>
      <c r="E606" s="14"/>
      <c r="F606" s="14"/>
      <c r="G606" s="14"/>
      <c r="H606" s="14"/>
      <c r="I606" s="14"/>
      <c r="K606" s="14"/>
      <c r="L606" s="14"/>
      <c r="M606" s="14"/>
      <c r="N606" s="14"/>
      <c r="O606" s="14"/>
    </row>
    <row r="607">
      <c r="A607" s="14"/>
      <c r="B607" s="14"/>
      <c r="C607" s="14"/>
      <c r="D607" s="14"/>
      <c r="E607" s="14"/>
      <c r="F607" s="14"/>
      <c r="G607" s="14"/>
      <c r="H607" s="14"/>
      <c r="I607" s="14"/>
      <c r="K607" s="14"/>
      <c r="L607" s="14"/>
      <c r="M607" s="14"/>
      <c r="N607" s="14"/>
      <c r="O607" s="14"/>
    </row>
    <row r="608">
      <c r="A608" s="14"/>
      <c r="B608" s="14"/>
      <c r="C608" s="14"/>
      <c r="D608" s="14"/>
      <c r="E608" s="14"/>
      <c r="F608" s="14"/>
      <c r="G608" s="14"/>
      <c r="H608" s="14"/>
      <c r="I608" s="14"/>
      <c r="K608" s="14"/>
      <c r="L608" s="14"/>
      <c r="M608" s="14"/>
      <c r="N608" s="14"/>
      <c r="O608" s="14"/>
    </row>
    <row r="609">
      <c r="A609" s="14"/>
      <c r="B609" s="14"/>
      <c r="C609" s="14"/>
      <c r="D609" s="14"/>
      <c r="E609" s="14"/>
      <c r="F609" s="14"/>
      <c r="G609" s="14"/>
      <c r="H609" s="14"/>
      <c r="I609" s="14"/>
      <c r="K609" s="14"/>
      <c r="L609" s="14"/>
      <c r="M609" s="14"/>
      <c r="N609" s="14"/>
      <c r="O609" s="14"/>
    </row>
    <row r="610">
      <c r="A610" s="14"/>
      <c r="B610" s="14"/>
      <c r="C610" s="14"/>
      <c r="D610" s="14"/>
      <c r="E610" s="14"/>
      <c r="F610" s="14"/>
      <c r="G610" s="14"/>
      <c r="H610" s="14"/>
      <c r="I610" s="14"/>
      <c r="K610" s="14"/>
      <c r="L610" s="14"/>
      <c r="M610" s="14"/>
      <c r="N610" s="14"/>
      <c r="O610" s="14"/>
    </row>
    <row r="611">
      <c r="A611" s="14"/>
      <c r="B611" s="14"/>
      <c r="C611" s="14"/>
      <c r="D611" s="14"/>
      <c r="E611" s="14"/>
      <c r="F611" s="14"/>
      <c r="G611" s="14"/>
      <c r="H611" s="14"/>
      <c r="I611" s="14"/>
      <c r="K611" s="14"/>
      <c r="L611" s="14"/>
      <c r="M611" s="14"/>
      <c r="N611" s="14"/>
      <c r="O611" s="14"/>
    </row>
    <row r="612">
      <c r="A612" s="14"/>
      <c r="B612" s="14"/>
      <c r="C612" s="14"/>
      <c r="D612" s="14"/>
      <c r="E612" s="14"/>
      <c r="F612" s="14"/>
      <c r="G612" s="14"/>
      <c r="H612" s="14"/>
      <c r="I612" s="14"/>
      <c r="K612" s="14"/>
      <c r="L612" s="14"/>
      <c r="M612" s="14"/>
      <c r="N612" s="14"/>
      <c r="O612" s="14"/>
    </row>
    <row r="613">
      <c r="A613" s="14"/>
      <c r="B613" s="14"/>
      <c r="C613" s="14"/>
      <c r="D613" s="14"/>
      <c r="E613" s="14"/>
      <c r="F613" s="14"/>
      <c r="G613" s="14"/>
      <c r="H613" s="14"/>
      <c r="I613" s="14"/>
      <c r="K613" s="14"/>
      <c r="L613" s="14"/>
      <c r="M613" s="14"/>
      <c r="N613" s="14"/>
      <c r="O613" s="14"/>
    </row>
    <row r="614">
      <c r="A614" s="14"/>
      <c r="B614" s="14"/>
      <c r="C614" s="14"/>
      <c r="D614" s="14"/>
      <c r="E614" s="14"/>
      <c r="F614" s="14"/>
      <c r="G614" s="14"/>
      <c r="H614" s="14"/>
      <c r="I614" s="14"/>
      <c r="K614" s="14"/>
      <c r="L614" s="14"/>
      <c r="M614" s="14"/>
      <c r="N614" s="14"/>
      <c r="O614" s="14"/>
    </row>
    <row r="615">
      <c r="A615" s="14"/>
      <c r="B615" s="14"/>
      <c r="C615" s="14"/>
      <c r="D615" s="14"/>
      <c r="E615" s="14"/>
      <c r="F615" s="14"/>
      <c r="G615" s="14"/>
      <c r="H615" s="14"/>
      <c r="I615" s="14"/>
      <c r="K615" s="14"/>
      <c r="L615" s="14"/>
      <c r="M615" s="14"/>
      <c r="N615" s="14"/>
      <c r="O615" s="14"/>
    </row>
    <row r="616">
      <c r="A616" s="14"/>
      <c r="B616" s="14"/>
      <c r="C616" s="14"/>
      <c r="D616" s="14"/>
      <c r="E616" s="14"/>
      <c r="F616" s="14"/>
      <c r="G616" s="14"/>
      <c r="H616" s="14"/>
      <c r="I616" s="14"/>
      <c r="K616" s="14"/>
      <c r="L616" s="14"/>
      <c r="M616" s="14"/>
      <c r="N616" s="14"/>
      <c r="O616" s="14"/>
    </row>
    <row r="617">
      <c r="A617" s="14"/>
      <c r="B617" s="14"/>
      <c r="C617" s="14"/>
      <c r="D617" s="14"/>
      <c r="E617" s="14"/>
      <c r="F617" s="14"/>
      <c r="G617" s="14"/>
      <c r="H617" s="14"/>
      <c r="I617" s="14"/>
      <c r="K617" s="14"/>
      <c r="L617" s="14"/>
      <c r="M617" s="14"/>
      <c r="N617" s="14"/>
      <c r="O617" s="14"/>
    </row>
    <row r="618">
      <c r="A618" s="14"/>
      <c r="B618" s="14"/>
      <c r="C618" s="14"/>
      <c r="D618" s="14"/>
      <c r="E618" s="14"/>
      <c r="F618" s="14"/>
      <c r="G618" s="14"/>
      <c r="H618" s="14"/>
      <c r="I618" s="14"/>
      <c r="K618" s="14"/>
      <c r="L618" s="14"/>
      <c r="M618" s="14"/>
      <c r="N618" s="14"/>
      <c r="O618" s="14"/>
    </row>
    <row r="619">
      <c r="A619" s="14"/>
      <c r="B619" s="14"/>
      <c r="C619" s="14"/>
      <c r="D619" s="14"/>
      <c r="E619" s="14"/>
      <c r="F619" s="14"/>
      <c r="G619" s="14"/>
      <c r="H619" s="14"/>
      <c r="I619" s="14"/>
      <c r="K619" s="14"/>
      <c r="L619" s="14"/>
      <c r="M619" s="14"/>
      <c r="N619" s="14"/>
      <c r="O619" s="14"/>
    </row>
    <row r="620">
      <c r="A620" s="14"/>
      <c r="B620" s="14"/>
      <c r="C620" s="14"/>
      <c r="D620" s="14"/>
      <c r="E620" s="14"/>
      <c r="F620" s="14"/>
      <c r="G620" s="14"/>
      <c r="H620" s="14"/>
      <c r="I620" s="14"/>
      <c r="K620" s="14"/>
      <c r="L620" s="14"/>
      <c r="M620" s="14"/>
      <c r="N620" s="14"/>
      <c r="O620" s="14"/>
    </row>
    <row r="621">
      <c r="A621" s="14"/>
      <c r="B621" s="14"/>
      <c r="C621" s="14"/>
      <c r="D621" s="14"/>
      <c r="E621" s="14"/>
      <c r="F621" s="14"/>
      <c r="G621" s="14"/>
      <c r="H621" s="14"/>
      <c r="I621" s="14"/>
      <c r="K621" s="14"/>
      <c r="L621" s="14"/>
      <c r="M621" s="14"/>
      <c r="N621" s="14"/>
      <c r="O621" s="14"/>
    </row>
    <row r="622">
      <c r="A622" s="14"/>
      <c r="B622" s="14"/>
      <c r="C622" s="14"/>
      <c r="D622" s="14"/>
      <c r="E622" s="14"/>
      <c r="F622" s="14"/>
      <c r="G622" s="14"/>
      <c r="H622" s="14"/>
      <c r="I622" s="14"/>
      <c r="K622" s="14"/>
      <c r="L622" s="14"/>
      <c r="M622" s="14"/>
      <c r="N622" s="14"/>
      <c r="O622" s="14"/>
    </row>
    <row r="623">
      <c r="A623" s="14"/>
      <c r="B623" s="14"/>
      <c r="C623" s="14"/>
      <c r="D623" s="14"/>
      <c r="E623" s="14"/>
      <c r="F623" s="14"/>
      <c r="G623" s="14"/>
      <c r="H623" s="14"/>
      <c r="I623" s="14"/>
      <c r="K623" s="14"/>
      <c r="L623" s="14"/>
      <c r="M623" s="14"/>
      <c r="N623" s="14"/>
      <c r="O623" s="14"/>
    </row>
    <row r="624">
      <c r="A624" s="14"/>
      <c r="B624" s="14"/>
      <c r="C624" s="14"/>
      <c r="D624" s="14"/>
      <c r="E624" s="14"/>
      <c r="F624" s="14"/>
      <c r="G624" s="14"/>
      <c r="H624" s="14"/>
      <c r="I624" s="14"/>
      <c r="K624" s="14"/>
      <c r="L624" s="14"/>
      <c r="M624" s="14"/>
      <c r="N624" s="14"/>
      <c r="O624" s="14"/>
    </row>
    <row r="625">
      <c r="A625" s="14"/>
      <c r="B625" s="14"/>
      <c r="C625" s="14"/>
      <c r="D625" s="14"/>
      <c r="E625" s="14"/>
      <c r="F625" s="14"/>
      <c r="G625" s="14"/>
      <c r="H625" s="14"/>
      <c r="I625" s="14"/>
      <c r="K625" s="14"/>
      <c r="L625" s="14"/>
      <c r="M625" s="14"/>
      <c r="N625" s="14"/>
      <c r="O625" s="14"/>
    </row>
    <row r="626">
      <c r="A626" s="14"/>
      <c r="B626" s="14"/>
      <c r="C626" s="14"/>
      <c r="D626" s="14"/>
      <c r="E626" s="14"/>
      <c r="F626" s="14"/>
      <c r="G626" s="14"/>
      <c r="H626" s="14"/>
      <c r="I626" s="14"/>
      <c r="K626" s="14"/>
      <c r="L626" s="14"/>
      <c r="M626" s="14"/>
      <c r="N626" s="14"/>
      <c r="O626" s="14"/>
    </row>
    <row r="627">
      <c r="A627" s="14"/>
      <c r="B627" s="14"/>
      <c r="C627" s="14"/>
      <c r="D627" s="14"/>
      <c r="E627" s="14"/>
      <c r="F627" s="14"/>
      <c r="G627" s="14"/>
      <c r="H627" s="14"/>
      <c r="I627" s="14"/>
      <c r="K627" s="14"/>
      <c r="L627" s="14"/>
      <c r="M627" s="14"/>
      <c r="N627" s="14"/>
      <c r="O627" s="14"/>
    </row>
    <row r="628">
      <c r="A628" s="14"/>
      <c r="B628" s="14"/>
      <c r="C628" s="14"/>
      <c r="D628" s="14"/>
      <c r="E628" s="14"/>
      <c r="F628" s="14"/>
      <c r="G628" s="14"/>
      <c r="H628" s="14"/>
      <c r="I628" s="14"/>
      <c r="K628" s="14"/>
      <c r="L628" s="14"/>
      <c r="M628" s="14"/>
      <c r="N628" s="14"/>
      <c r="O628" s="14"/>
    </row>
    <row r="629">
      <c r="A629" s="14"/>
      <c r="B629" s="14"/>
      <c r="C629" s="14"/>
      <c r="D629" s="14"/>
      <c r="E629" s="14"/>
      <c r="F629" s="14"/>
      <c r="G629" s="14"/>
      <c r="H629" s="14"/>
      <c r="I629" s="14"/>
      <c r="K629" s="14"/>
      <c r="L629" s="14"/>
      <c r="M629" s="14"/>
      <c r="N629" s="14"/>
      <c r="O629" s="14"/>
    </row>
    <row r="630">
      <c r="A630" s="14"/>
      <c r="B630" s="14"/>
      <c r="C630" s="14"/>
      <c r="D630" s="14"/>
      <c r="E630" s="14"/>
      <c r="F630" s="14"/>
      <c r="G630" s="14"/>
      <c r="H630" s="14"/>
      <c r="I630" s="14"/>
      <c r="K630" s="14"/>
      <c r="L630" s="14"/>
      <c r="M630" s="14"/>
      <c r="N630" s="14"/>
      <c r="O630" s="14"/>
    </row>
    <row r="631">
      <c r="A631" s="14"/>
      <c r="B631" s="14"/>
      <c r="C631" s="14"/>
      <c r="D631" s="14"/>
      <c r="E631" s="14"/>
      <c r="F631" s="14"/>
      <c r="G631" s="14"/>
      <c r="H631" s="14"/>
      <c r="I631" s="14"/>
      <c r="K631" s="14"/>
      <c r="L631" s="14"/>
      <c r="M631" s="14"/>
      <c r="N631" s="14"/>
      <c r="O631" s="14"/>
    </row>
    <row r="632">
      <c r="A632" s="14"/>
      <c r="B632" s="14"/>
      <c r="C632" s="14"/>
      <c r="D632" s="14"/>
      <c r="E632" s="14"/>
      <c r="F632" s="14"/>
      <c r="G632" s="14"/>
      <c r="H632" s="14"/>
      <c r="I632" s="14"/>
      <c r="K632" s="14"/>
      <c r="L632" s="14"/>
      <c r="M632" s="14"/>
      <c r="N632" s="14"/>
      <c r="O632" s="14"/>
    </row>
    <row r="633">
      <c r="A633" s="14"/>
      <c r="B633" s="14"/>
      <c r="C633" s="14"/>
      <c r="D633" s="14"/>
      <c r="E633" s="14"/>
      <c r="F633" s="14"/>
      <c r="G633" s="14"/>
      <c r="H633" s="14"/>
      <c r="I633" s="14"/>
      <c r="K633" s="14"/>
      <c r="L633" s="14"/>
      <c r="M633" s="14"/>
      <c r="N633" s="14"/>
      <c r="O633" s="14"/>
    </row>
    <row r="634">
      <c r="A634" s="14"/>
      <c r="B634" s="14"/>
      <c r="C634" s="14"/>
      <c r="D634" s="14"/>
      <c r="E634" s="14"/>
      <c r="F634" s="14"/>
      <c r="G634" s="14"/>
      <c r="H634" s="14"/>
      <c r="I634" s="14"/>
      <c r="K634" s="14"/>
      <c r="L634" s="14"/>
      <c r="M634" s="14"/>
      <c r="N634" s="14"/>
      <c r="O634" s="14"/>
    </row>
    <row r="635">
      <c r="A635" s="14"/>
      <c r="B635" s="14"/>
      <c r="C635" s="14"/>
      <c r="D635" s="14"/>
      <c r="E635" s="14"/>
      <c r="F635" s="14"/>
      <c r="G635" s="14"/>
      <c r="H635" s="14"/>
      <c r="I635" s="14"/>
      <c r="K635" s="14"/>
      <c r="L635" s="14"/>
      <c r="M635" s="14"/>
      <c r="N635" s="14"/>
      <c r="O635" s="14"/>
    </row>
    <row r="636">
      <c r="A636" s="14"/>
      <c r="B636" s="14"/>
      <c r="C636" s="14"/>
      <c r="D636" s="14"/>
      <c r="E636" s="14"/>
      <c r="F636" s="14"/>
      <c r="G636" s="14"/>
      <c r="H636" s="14"/>
      <c r="I636" s="14"/>
      <c r="K636" s="14"/>
      <c r="L636" s="14"/>
      <c r="M636" s="14"/>
      <c r="N636" s="14"/>
      <c r="O636" s="14"/>
    </row>
    <row r="637">
      <c r="A637" s="14"/>
      <c r="B637" s="14"/>
      <c r="C637" s="14"/>
      <c r="D637" s="14"/>
      <c r="E637" s="14"/>
      <c r="F637" s="14"/>
      <c r="G637" s="14"/>
      <c r="H637" s="14"/>
      <c r="I637" s="14"/>
      <c r="K637" s="14"/>
      <c r="L637" s="14"/>
      <c r="M637" s="14"/>
      <c r="N637" s="14"/>
      <c r="O637" s="14"/>
    </row>
    <row r="638">
      <c r="A638" s="14"/>
      <c r="B638" s="14"/>
      <c r="C638" s="14"/>
      <c r="D638" s="14"/>
      <c r="E638" s="14"/>
      <c r="F638" s="14"/>
      <c r="G638" s="14"/>
      <c r="H638" s="14"/>
      <c r="I638" s="14"/>
      <c r="K638" s="14"/>
      <c r="L638" s="14"/>
      <c r="M638" s="14"/>
      <c r="N638" s="14"/>
      <c r="O638" s="14"/>
    </row>
    <row r="639">
      <c r="A639" s="14"/>
      <c r="B639" s="14"/>
      <c r="C639" s="14"/>
      <c r="D639" s="14"/>
      <c r="E639" s="14"/>
      <c r="F639" s="14"/>
      <c r="G639" s="14"/>
      <c r="H639" s="14"/>
      <c r="I639" s="14"/>
      <c r="K639" s="14"/>
      <c r="L639" s="14"/>
      <c r="M639" s="14"/>
      <c r="N639" s="14"/>
      <c r="O639" s="14"/>
    </row>
    <row r="640">
      <c r="A640" s="14"/>
      <c r="B640" s="14"/>
      <c r="C640" s="14"/>
      <c r="D640" s="14"/>
      <c r="E640" s="14"/>
      <c r="F640" s="14"/>
      <c r="G640" s="14"/>
      <c r="H640" s="14"/>
      <c r="I640" s="14"/>
      <c r="K640" s="14"/>
      <c r="L640" s="14"/>
      <c r="M640" s="14"/>
      <c r="N640" s="14"/>
      <c r="O640" s="14"/>
    </row>
    <row r="641">
      <c r="A641" s="14"/>
      <c r="B641" s="14"/>
      <c r="C641" s="14"/>
      <c r="D641" s="14"/>
      <c r="E641" s="14"/>
      <c r="F641" s="14"/>
      <c r="G641" s="14"/>
      <c r="H641" s="14"/>
      <c r="I641" s="14"/>
      <c r="K641" s="14"/>
      <c r="L641" s="14"/>
      <c r="M641" s="14"/>
      <c r="N641" s="14"/>
      <c r="O641" s="14"/>
    </row>
    <row r="642">
      <c r="A642" s="14"/>
      <c r="B642" s="14"/>
      <c r="C642" s="14"/>
      <c r="D642" s="14"/>
      <c r="E642" s="14"/>
      <c r="F642" s="14"/>
      <c r="G642" s="14"/>
      <c r="H642" s="14"/>
      <c r="I642" s="14"/>
      <c r="K642" s="14"/>
      <c r="L642" s="14"/>
      <c r="M642" s="14"/>
      <c r="N642" s="14"/>
      <c r="O642" s="14"/>
    </row>
    <row r="643">
      <c r="A643" s="14"/>
      <c r="B643" s="14"/>
      <c r="C643" s="14"/>
      <c r="D643" s="14"/>
      <c r="E643" s="14"/>
      <c r="F643" s="14"/>
      <c r="G643" s="14"/>
      <c r="H643" s="14"/>
      <c r="I643" s="14"/>
      <c r="K643" s="14"/>
      <c r="L643" s="14"/>
      <c r="M643" s="14"/>
      <c r="N643" s="14"/>
      <c r="O643" s="14"/>
    </row>
    <row r="644">
      <c r="A644" s="14"/>
      <c r="B644" s="14"/>
      <c r="C644" s="14"/>
      <c r="D644" s="14"/>
      <c r="E644" s="14"/>
      <c r="F644" s="14"/>
      <c r="G644" s="14"/>
      <c r="H644" s="14"/>
      <c r="I644" s="14"/>
      <c r="K644" s="14"/>
      <c r="L644" s="14"/>
      <c r="M644" s="14"/>
      <c r="N644" s="14"/>
      <c r="O644" s="14"/>
    </row>
    <row r="645">
      <c r="A645" s="14"/>
      <c r="B645" s="14"/>
      <c r="C645" s="14"/>
      <c r="D645" s="14"/>
      <c r="E645" s="14"/>
      <c r="F645" s="14"/>
      <c r="G645" s="14"/>
      <c r="H645" s="14"/>
      <c r="I645" s="14"/>
      <c r="K645" s="14"/>
      <c r="L645" s="14"/>
      <c r="M645" s="14"/>
      <c r="N645" s="14"/>
      <c r="O645" s="14"/>
    </row>
    <row r="646">
      <c r="A646" s="14"/>
      <c r="B646" s="14"/>
      <c r="C646" s="14"/>
      <c r="D646" s="14"/>
      <c r="E646" s="14"/>
      <c r="F646" s="14"/>
      <c r="G646" s="14"/>
      <c r="H646" s="14"/>
      <c r="I646" s="14"/>
      <c r="K646" s="14"/>
      <c r="L646" s="14"/>
      <c r="M646" s="14"/>
      <c r="N646" s="14"/>
      <c r="O646" s="14"/>
    </row>
    <row r="647">
      <c r="A647" s="14"/>
      <c r="B647" s="14"/>
      <c r="C647" s="14"/>
      <c r="D647" s="14"/>
      <c r="E647" s="14"/>
      <c r="F647" s="14"/>
      <c r="G647" s="14"/>
      <c r="H647" s="14"/>
      <c r="I647" s="14"/>
      <c r="K647" s="14"/>
      <c r="L647" s="14"/>
      <c r="M647" s="14"/>
      <c r="N647" s="14"/>
      <c r="O647" s="14"/>
    </row>
    <row r="648">
      <c r="A648" s="14"/>
      <c r="B648" s="14"/>
      <c r="C648" s="14"/>
      <c r="D648" s="14"/>
      <c r="E648" s="14"/>
      <c r="F648" s="14"/>
      <c r="G648" s="14"/>
      <c r="H648" s="14"/>
      <c r="I648" s="14"/>
      <c r="K648" s="14"/>
      <c r="L648" s="14"/>
      <c r="M648" s="14"/>
      <c r="N648" s="14"/>
      <c r="O648" s="14"/>
    </row>
    <row r="649">
      <c r="A649" s="14"/>
      <c r="B649" s="14"/>
      <c r="C649" s="14"/>
      <c r="D649" s="14"/>
      <c r="E649" s="14"/>
      <c r="F649" s="14"/>
      <c r="G649" s="14"/>
      <c r="H649" s="14"/>
      <c r="I649" s="14"/>
      <c r="K649" s="14"/>
      <c r="L649" s="14"/>
      <c r="M649" s="14"/>
      <c r="N649" s="14"/>
      <c r="O649" s="14"/>
    </row>
    <row r="650">
      <c r="A650" s="14"/>
      <c r="B650" s="14"/>
      <c r="C650" s="14"/>
      <c r="D650" s="14"/>
      <c r="E650" s="14"/>
      <c r="F650" s="14"/>
      <c r="G650" s="14"/>
      <c r="H650" s="14"/>
      <c r="I650" s="14"/>
      <c r="K650" s="14"/>
      <c r="L650" s="14"/>
      <c r="M650" s="14"/>
      <c r="N650" s="14"/>
      <c r="O650" s="14"/>
    </row>
    <row r="651">
      <c r="A651" s="14"/>
      <c r="B651" s="14"/>
      <c r="C651" s="14"/>
      <c r="D651" s="14"/>
      <c r="E651" s="14"/>
      <c r="F651" s="14"/>
      <c r="G651" s="14"/>
      <c r="H651" s="14"/>
      <c r="I651" s="14"/>
      <c r="K651" s="14"/>
      <c r="L651" s="14"/>
      <c r="M651" s="14"/>
      <c r="N651" s="14"/>
      <c r="O651" s="14"/>
    </row>
    <row r="652">
      <c r="A652" s="14"/>
      <c r="B652" s="14"/>
      <c r="C652" s="14"/>
      <c r="D652" s="14"/>
      <c r="E652" s="14"/>
      <c r="F652" s="14"/>
      <c r="G652" s="14"/>
      <c r="H652" s="14"/>
      <c r="I652" s="14"/>
      <c r="K652" s="14"/>
      <c r="L652" s="14"/>
      <c r="M652" s="14"/>
      <c r="N652" s="14"/>
      <c r="O652" s="14"/>
    </row>
    <row r="653">
      <c r="A653" s="14"/>
      <c r="B653" s="14"/>
      <c r="C653" s="14"/>
      <c r="D653" s="14"/>
      <c r="E653" s="14"/>
      <c r="F653" s="14"/>
      <c r="G653" s="14"/>
      <c r="H653" s="14"/>
      <c r="I653" s="14"/>
      <c r="K653" s="14"/>
      <c r="L653" s="14"/>
      <c r="M653" s="14"/>
      <c r="N653" s="14"/>
      <c r="O653" s="14"/>
    </row>
    <row r="654">
      <c r="A654" s="14"/>
      <c r="B654" s="14"/>
      <c r="C654" s="14"/>
      <c r="D654" s="14"/>
      <c r="E654" s="14"/>
      <c r="F654" s="14"/>
      <c r="G654" s="14"/>
      <c r="H654" s="14"/>
      <c r="I654" s="14"/>
      <c r="K654" s="14"/>
      <c r="L654" s="14"/>
      <c r="M654" s="14"/>
      <c r="N654" s="14"/>
      <c r="O654" s="14"/>
    </row>
    <row r="655">
      <c r="A655" s="14"/>
      <c r="B655" s="14"/>
      <c r="C655" s="14"/>
      <c r="D655" s="14"/>
      <c r="E655" s="14"/>
      <c r="F655" s="14"/>
      <c r="G655" s="14"/>
      <c r="H655" s="14"/>
      <c r="I655" s="14"/>
      <c r="K655" s="14"/>
      <c r="L655" s="14"/>
      <c r="M655" s="14"/>
      <c r="N655" s="14"/>
      <c r="O655" s="14"/>
    </row>
    <row r="656">
      <c r="A656" s="14"/>
      <c r="B656" s="14"/>
      <c r="C656" s="14"/>
      <c r="D656" s="14"/>
      <c r="E656" s="14"/>
      <c r="F656" s="14"/>
      <c r="G656" s="14"/>
      <c r="H656" s="14"/>
      <c r="I656" s="14"/>
      <c r="K656" s="14"/>
      <c r="L656" s="14"/>
      <c r="M656" s="14"/>
      <c r="N656" s="14"/>
      <c r="O656" s="14"/>
    </row>
    <row r="657">
      <c r="A657" s="14"/>
      <c r="B657" s="14"/>
      <c r="C657" s="14"/>
      <c r="D657" s="14"/>
      <c r="E657" s="14"/>
      <c r="F657" s="14"/>
      <c r="G657" s="14"/>
      <c r="H657" s="14"/>
      <c r="I657" s="14"/>
      <c r="K657" s="14"/>
      <c r="L657" s="14"/>
      <c r="M657" s="14"/>
      <c r="N657" s="14"/>
      <c r="O657" s="14"/>
    </row>
    <row r="658">
      <c r="A658" s="14"/>
      <c r="B658" s="14"/>
      <c r="C658" s="14"/>
      <c r="D658" s="14"/>
      <c r="E658" s="14"/>
      <c r="F658" s="14"/>
      <c r="G658" s="14"/>
      <c r="H658" s="14"/>
      <c r="I658" s="14"/>
      <c r="K658" s="14"/>
      <c r="L658" s="14"/>
      <c r="M658" s="14"/>
      <c r="N658" s="14"/>
      <c r="O658" s="14"/>
    </row>
    <row r="659">
      <c r="A659" s="14"/>
      <c r="B659" s="14"/>
      <c r="C659" s="14"/>
      <c r="D659" s="14"/>
      <c r="E659" s="14"/>
      <c r="F659" s="14"/>
      <c r="G659" s="14"/>
      <c r="H659" s="14"/>
      <c r="I659" s="14"/>
      <c r="K659" s="14"/>
      <c r="L659" s="14"/>
      <c r="M659" s="14"/>
      <c r="N659" s="14"/>
      <c r="O659" s="14"/>
    </row>
    <row r="660">
      <c r="A660" s="14"/>
      <c r="B660" s="14"/>
      <c r="C660" s="14"/>
      <c r="D660" s="14"/>
      <c r="E660" s="14"/>
      <c r="F660" s="14"/>
      <c r="G660" s="14"/>
      <c r="H660" s="14"/>
      <c r="I660" s="14"/>
      <c r="K660" s="14"/>
      <c r="L660" s="14"/>
      <c r="M660" s="14"/>
      <c r="N660" s="14"/>
      <c r="O660" s="14"/>
    </row>
    <row r="661">
      <c r="A661" s="14"/>
      <c r="B661" s="14"/>
      <c r="C661" s="14"/>
      <c r="D661" s="14"/>
      <c r="E661" s="14"/>
      <c r="F661" s="14"/>
      <c r="G661" s="14"/>
      <c r="H661" s="14"/>
      <c r="I661" s="14"/>
      <c r="K661" s="14"/>
      <c r="L661" s="14"/>
      <c r="M661" s="14"/>
      <c r="N661" s="14"/>
      <c r="O661" s="14"/>
    </row>
    <row r="662">
      <c r="A662" s="14"/>
      <c r="B662" s="14"/>
      <c r="C662" s="14"/>
      <c r="D662" s="14"/>
      <c r="E662" s="14"/>
      <c r="F662" s="14"/>
      <c r="G662" s="14"/>
      <c r="H662" s="14"/>
      <c r="I662" s="14"/>
      <c r="K662" s="14"/>
      <c r="L662" s="14"/>
      <c r="M662" s="14"/>
      <c r="N662" s="14"/>
      <c r="O662" s="14"/>
    </row>
    <row r="663">
      <c r="A663" s="14"/>
      <c r="B663" s="14"/>
      <c r="C663" s="14"/>
      <c r="D663" s="14"/>
      <c r="E663" s="14"/>
      <c r="F663" s="14"/>
      <c r="G663" s="14"/>
      <c r="H663" s="14"/>
      <c r="I663" s="14"/>
      <c r="K663" s="14"/>
      <c r="L663" s="14"/>
      <c r="M663" s="14"/>
      <c r="N663" s="14"/>
      <c r="O663" s="14"/>
    </row>
    <row r="664">
      <c r="A664" s="14"/>
      <c r="B664" s="14"/>
      <c r="C664" s="14"/>
      <c r="D664" s="14"/>
      <c r="E664" s="14"/>
      <c r="F664" s="14"/>
      <c r="G664" s="14"/>
      <c r="H664" s="14"/>
      <c r="I664" s="14"/>
      <c r="K664" s="14"/>
      <c r="L664" s="14"/>
      <c r="M664" s="14"/>
      <c r="N664" s="14"/>
      <c r="O664" s="14"/>
    </row>
    <row r="665">
      <c r="A665" s="14"/>
      <c r="B665" s="14"/>
      <c r="C665" s="14"/>
      <c r="D665" s="14"/>
      <c r="E665" s="14"/>
      <c r="F665" s="14"/>
      <c r="G665" s="14"/>
      <c r="H665" s="14"/>
      <c r="I665" s="14"/>
      <c r="K665" s="14"/>
      <c r="L665" s="14"/>
      <c r="M665" s="14"/>
      <c r="N665" s="14"/>
      <c r="O665" s="14"/>
    </row>
    <row r="666">
      <c r="A666" s="14"/>
      <c r="B666" s="14"/>
      <c r="C666" s="14"/>
      <c r="D666" s="14"/>
      <c r="E666" s="14"/>
      <c r="F666" s="14"/>
      <c r="G666" s="14"/>
      <c r="H666" s="14"/>
      <c r="I666" s="14"/>
      <c r="K666" s="14"/>
      <c r="L666" s="14"/>
      <c r="M666" s="14"/>
      <c r="N666" s="14"/>
      <c r="O666" s="14"/>
    </row>
    <row r="667">
      <c r="A667" s="14"/>
      <c r="B667" s="14"/>
      <c r="C667" s="14"/>
      <c r="D667" s="14"/>
      <c r="E667" s="14"/>
      <c r="F667" s="14"/>
      <c r="G667" s="14"/>
      <c r="H667" s="14"/>
      <c r="I667" s="14"/>
      <c r="K667" s="14"/>
      <c r="L667" s="14"/>
      <c r="M667" s="14"/>
      <c r="N667" s="14"/>
      <c r="O667" s="14"/>
    </row>
    <row r="668">
      <c r="A668" s="14"/>
      <c r="B668" s="14"/>
      <c r="C668" s="14"/>
      <c r="D668" s="14"/>
      <c r="E668" s="14"/>
      <c r="F668" s="14"/>
      <c r="G668" s="14"/>
      <c r="H668" s="14"/>
      <c r="I668" s="14"/>
      <c r="K668" s="14"/>
      <c r="L668" s="14"/>
      <c r="M668" s="14"/>
      <c r="N668" s="14"/>
      <c r="O668" s="14"/>
    </row>
    <row r="669">
      <c r="A669" s="14"/>
      <c r="B669" s="14"/>
      <c r="C669" s="14"/>
      <c r="D669" s="14"/>
      <c r="E669" s="14"/>
      <c r="F669" s="14"/>
      <c r="G669" s="14"/>
      <c r="H669" s="14"/>
      <c r="I669" s="14"/>
      <c r="K669" s="14"/>
      <c r="L669" s="14"/>
      <c r="M669" s="14"/>
      <c r="N669" s="14"/>
      <c r="O669" s="14"/>
    </row>
    <row r="670">
      <c r="A670" s="14"/>
      <c r="B670" s="14"/>
      <c r="C670" s="14"/>
      <c r="D670" s="14"/>
      <c r="E670" s="14"/>
      <c r="F670" s="14"/>
      <c r="G670" s="14"/>
      <c r="H670" s="14"/>
      <c r="I670" s="14"/>
      <c r="K670" s="14"/>
      <c r="L670" s="14"/>
      <c r="M670" s="14"/>
      <c r="N670" s="14"/>
      <c r="O670" s="14"/>
    </row>
    <row r="671">
      <c r="A671" s="14"/>
      <c r="B671" s="14"/>
      <c r="C671" s="14"/>
      <c r="D671" s="14"/>
      <c r="E671" s="14"/>
      <c r="F671" s="14"/>
      <c r="G671" s="14"/>
      <c r="H671" s="14"/>
      <c r="I671" s="14"/>
      <c r="K671" s="14"/>
      <c r="L671" s="14"/>
      <c r="M671" s="14"/>
      <c r="N671" s="14"/>
      <c r="O671" s="14"/>
    </row>
    <row r="672">
      <c r="A672" s="14"/>
      <c r="B672" s="14"/>
      <c r="C672" s="14"/>
      <c r="D672" s="14"/>
      <c r="E672" s="14"/>
      <c r="F672" s="14"/>
      <c r="G672" s="14"/>
      <c r="H672" s="14"/>
      <c r="I672" s="14"/>
      <c r="K672" s="14"/>
      <c r="L672" s="14"/>
      <c r="M672" s="14"/>
      <c r="N672" s="14"/>
      <c r="O672" s="14"/>
    </row>
    <row r="673">
      <c r="A673" s="14"/>
      <c r="B673" s="14"/>
      <c r="C673" s="14"/>
      <c r="D673" s="14"/>
      <c r="E673" s="14"/>
      <c r="F673" s="14"/>
      <c r="G673" s="14"/>
      <c r="H673" s="14"/>
      <c r="I673" s="14"/>
      <c r="K673" s="14"/>
      <c r="L673" s="14"/>
      <c r="M673" s="14"/>
      <c r="N673" s="14"/>
      <c r="O673" s="14"/>
    </row>
    <row r="674">
      <c r="A674" s="14"/>
      <c r="B674" s="14"/>
      <c r="C674" s="14"/>
      <c r="D674" s="14"/>
      <c r="E674" s="14"/>
      <c r="F674" s="14"/>
      <c r="G674" s="14"/>
      <c r="H674" s="14"/>
      <c r="I674" s="14"/>
      <c r="K674" s="14"/>
      <c r="L674" s="14"/>
      <c r="M674" s="14"/>
      <c r="N674" s="14"/>
      <c r="O674" s="14"/>
    </row>
    <row r="675">
      <c r="A675" s="14"/>
      <c r="B675" s="14"/>
      <c r="C675" s="14"/>
      <c r="D675" s="14"/>
      <c r="E675" s="14"/>
      <c r="F675" s="14"/>
      <c r="G675" s="14"/>
      <c r="H675" s="14"/>
      <c r="I675" s="14"/>
      <c r="K675" s="14"/>
      <c r="L675" s="14"/>
      <c r="M675" s="14"/>
      <c r="N675" s="14"/>
      <c r="O675" s="14"/>
    </row>
    <row r="676">
      <c r="A676" s="14"/>
      <c r="B676" s="14"/>
      <c r="C676" s="14"/>
      <c r="D676" s="14"/>
      <c r="E676" s="14"/>
      <c r="F676" s="14"/>
      <c r="G676" s="14"/>
      <c r="H676" s="14"/>
      <c r="I676" s="14"/>
      <c r="K676" s="14"/>
      <c r="L676" s="14"/>
      <c r="M676" s="14"/>
      <c r="N676" s="14"/>
      <c r="O676" s="14"/>
    </row>
    <row r="677">
      <c r="A677" s="14"/>
      <c r="B677" s="14"/>
      <c r="C677" s="14"/>
      <c r="D677" s="14"/>
      <c r="E677" s="14"/>
      <c r="F677" s="14"/>
      <c r="G677" s="14"/>
      <c r="H677" s="14"/>
      <c r="I677" s="14"/>
      <c r="K677" s="14"/>
      <c r="L677" s="14"/>
      <c r="M677" s="14"/>
      <c r="N677" s="14"/>
      <c r="O677" s="14"/>
    </row>
    <row r="678">
      <c r="A678" s="14"/>
      <c r="B678" s="14"/>
      <c r="C678" s="14"/>
      <c r="D678" s="14"/>
      <c r="E678" s="14"/>
      <c r="F678" s="14"/>
      <c r="G678" s="14"/>
      <c r="H678" s="14"/>
      <c r="I678" s="14"/>
      <c r="K678" s="14"/>
      <c r="L678" s="14"/>
      <c r="M678" s="14"/>
      <c r="N678" s="14"/>
      <c r="O678" s="14"/>
    </row>
    <row r="679">
      <c r="A679" s="14"/>
      <c r="B679" s="14"/>
      <c r="C679" s="14"/>
      <c r="D679" s="14"/>
      <c r="E679" s="14"/>
      <c r="F679" s="14"/>
      <c r="G679" s="14"/>
      <c r="H679" s="14"/>
      <c r="I679" s="14"/>
      <c r="K679" s="14"/>
      <c r="L679" s="14"/>
      <c r="M679" s="14"/>
      <c r="N679" s="14"/>
      <c r="O679" s="14"/>
    </row>
    <row r="680">
      <c r="A680" s="14"/>
      <c r="B680" s="14"/>
      <c r="C680" s="14"/>
      <c r="D680" s="14"/>
      <c r="E680" s="14"/>
      <c r="F680" s="14"/>
      <c r="G680" s="14"/>
      <c r="H680" s="14"/>
      <c r="I680" s="14"/>
      <c r="K680" s="14"/>
      <c r="L680" s="14"/>
      <c r="M680" s="14"/>
      <c r="N680" s="14"/>
      <c r="O680" s="14"/>
    </row>
    <row r="681">
      <c r="A681" s="14"/>
      <c r="B681" s="14"/>
      <c r="C681" s="14"/>
      <c r="D681" s="14"/>
      <c r="E681" s="14"/>
      <c r="F681" s="14"/>
      <c r="G681" s="14"/>
      <c r="H681" s="14"/>
      <c r="I681" s="14"/>
      <c r="K681" s="14"/>
      <c r="L681" s="14"/>
      <c r="M681" s="14"/>
      <c r="N681" s="14"/>
      <c r="O681" s="14"/>
    </row>
    <row r="682">
      <c r="A682" s="14"/>
      <c r="B682" s="14"/>
      <c r="C682" s="14"/>
      <c r="D682" s="14"/>
      <c r="E682" s="14"/>
      <c r="F682" s="14"/>
      <c r="G682" s="14"/>
      <c r="H682" s="14"/>
      <c r="I682" s="14"/>
      <c r="K682" s="14"/>
      <c r="L682" s="14"/>
      <c r="M682" s="14"/>
      <c r="N682" s="14"/>
      <c r="O682" s="14"/>
    </row>
    <row r="683">
      <c r="A683" s="14"/>
      <c r="B683" s="14"/>
      <c r="C683" s="14"/>
      <c r="D683" s="14"/>
      <c r="E683" s="14"/>
      <c r="F683" s="14"/>
      <c r="G683" s="14"/>
      <c r="H683" s="14"/>
      <c r="I683" s="14"/>
      <c r="K683" s="14"/>
      <c r="L683" s="14"/>
      <c r="M683" s="14"/>
      <c r="N683" s="14"/>
      <c r="O683" s="14"/>
    </row>
    <row r="684">
      <c r="A684" s="14"/>
      <c r="B684" s="14"/>
      <c r="C684" s="14"/>
      <c r="D684" s="14"/>
      <c r="E684" s="14"/>
      <c r="F684" s="14"/>
      <c r="G684" s="14"/>
      <c r="H684" s="14"/>
      <c r="I684" s="14"/>
      <c r="K684" s="14"/>
      <c r="L684" s="14"/>
      <c r="M684" s="14"/>
      <c r="N684" s="14"/>
      <c r="O684" s="14"/>
    </row>
    <row r="685">
      <c r="A685" s="14"/>
      <c r="B685" s="14"/>
      <c r="C685" s="14"/>
      <c r="D685" s="14"/>
      <c r="E685" s="14"/>
      <c r="F685" s="14"/>
      <c r="G685" s="14"/>
      <c r="H685" s="14"/>
      <c r="I685" s="14"/>
      <c r="K685" s="14"/>
      <c r="L685" s="14"/>
      <c r="M685" s="14"/>
      <c r="N685" s="14"/>
      <c r="O685" s="14"/>
    </row>
    <row r="686">
      <c r="A686" s="14"/>
      <c r="B686" s="14"/>
      <c r="C686" s="14"/>
      <c r="D686" s="14"/>
      <c r="E686" s="14"/>
      <c r="F686" s="14"/>
      <c r="G686" s="14"/>
      <c r="H686" s="14"/>
      <c r="I686" s="14"/>
      <c r="K686" s="14"/>
      <c r="L686" s="14"/>
      <c r="M686" s="14"/>
      <c r="N686" s="14"/>
      <c r="O686" s="14"/>
    </row>
    <row r="687">
      <c r="A687" s="14"/>
      <c r="B687" s="14"/>
      <c r="C687" s="14"/>
      <c r="D687" s="14"/>
      <c r="E687" s="14"/>
      <c r="F687" s="14"/>
      <c r="G687" s="14"/>
      <c r="H687" s="14"/>
      <c r="I687" s="14"/>
      <c r="K687" s="14"/>
      <c r="L687" s="14"/>
      <c r="M687" s="14"/>
      <c r="N687" s="14"/>
      <c r="O687" s="14"/>
    </row>
    <row r="688">
      <c r="A688" s="14"/>
      <c r="B688" s="14"/>
      <c r="C688" s="14"/>
      <c r="D688" s="14"/>
      <c r="E688" s="14"/>
      <c r="F688" s="14"/>
      <c r="G688" s="14"/>
      <c r="H688" s="14"/>
      <c r="I688" s="14"/>
      <c r="K688" s="14"/>
      <c r="L688" s="14"/>
      <c r="M688" s="14"/>
      <c r="N688" s="14"/>
      <c r="O688" s="14"/>
    </row>
    <row r="689">
      <c r="A689" s="14"/>
      <c r="B689" s="14"/>
      <c r="C689" s="14"/>
      <c r="D689" s="14"/>
      <c r="E689" s="14"/>
      <c r="F689" s="14"/>
      <c r="G689" s="14"/>
      <c r="H689" s="14"/>
      <c r="I689" s="14"/>
      <c r="K689" s="14"/>
      <c r="L689" s="14"/>
      <c r="M689" s="14"/>
      <c r="N689" s="14"/>
      <c r="O689" s="14"/>
    </row>
    <row r="690">
      <c r="A690" s="14"/>
      <c r="B690" s="14"/>
      <c r="C690" s="14"/>
      <c r="D690" s="14"/>
      <c r="E690" s="14"/>
      <c r="F690" s="14"/>
      <c r="G690" s="14"/>
      <c r="H690" s="14"/>
      <c r="I690" s="14"/>
      <c r="K690" s="14"/>
      <c r="L690" s="14"/>
      <c r="M690" s="14"/>
      <c r="N690" s="14"/>
      <c r="O690" s="14"/>
    </row>
    <row r="691">
      <c r="A691" s="14"/>
      <c r="B691" s="14"/>
      <c r="C691" s="14"/>
      <c r="D691" s="14"/>
      <c r="E691" s="14"/>
      <c r="F691" s="14"/>
      <c r="G691" s="14"/>
      <c r="H691" s="14"/>
      <c r="I691" s="14"/>
      <c r="K691" s="14"/>
      <c r="L691" s="14"/>
      <c r="M691" s="14"/>
      <c r="N691" s="14"/>
      <c r="O691" s="14"/>
    </row>
    <row r="692">
      <c r="A692" s="14"/>
      <c r="B692" s="14"/>
      <c r="C692" s="14"/>
      <c r="D692" s="14"/>
      <c r="E692" s="14"/>
      <c r="F692" s="14"/>
      <c r="G692" s="14"/>
      <c r="H692" s="14"/>
      <c r="I692" s="14"/>
      <c r="K692" s="14"/>
      <c r="L692" s="14"/>
      <c r="M692" s="14"/>
      <c r="N692" s="14"/>
      <c r="O692" s="14"/>
    </row>
    <row r="693">
      <c r="A693" s="14"/>
      <c r="B693" s="14"/>
      <c r="C693" s="14"/>
      <c r="D693" s="14"/>
      <c r="E693" s="14"/>
      <c r="F693" s="14"/>
      <c r="G693" s="14"/>
      <c r="H693" s="14"/>
      <c r="I693" s="14"/>
      <c r="K693" s="14"/>
      <c r="L693" s="14"/>
      <c r="M693" s="14"/>
      <c r="N693" s="14"/>
      <c r="O693" s="14"/>
    </row>
    <row r="694">
      <c r="A694" s="14"/>
      <c r="B694" s="14"/>
      <c r="C694" s="14"/>
      <c r="D694" s="14"/>
      <c r="E694" s="14"/>
      <c r="F694" s="14"/>
      <c r="G694" s="14"/>
      <c r="H694" s="14"/>
      <c r="I694" s="14"/>
      <c r="K694" s="14"/>
      <c r="L694" s="14"/>
      <c r="M694" s="14"/>
      <c r="N694" s="14"/>
      <c r="O694" s="14"/>
    </row>
    <row r="695">
      <c r="A695" s="14"/>
      <c r="B695" s="14"/>
      <c r="C695" s="14"/>
      <c r="D695" s="14"/>
      <c r="E695" s="14"/>
      <c r="F695" s="14"/>
      <c r="G695" s="14"/>
      <c r="H695" s="14"/>
      <c r="I695" s="14"/>
      <c r="K695" s="14"/>
      <c r="L695" s="14"/>
      <c r="M695" s="14"/>
      <c r="N695" s="14"/>
      <c r="O695" s="14"/>
    </row>
    <row r="696">
      <c r="A696" s="14"/>
      <c r="B696" s="14"/>
      <c r="C696" s="14"/>
      <c r="D696" s="14"/>
      <c r="E696" s="14"/>
      <c r="F696" s="14"/>
      <c r="G696" s="14"/>
      <c r="H696" s="14"/>
      <c r="I696" s="14"/>
      <c r="K696" s="14"/>
      <c r="L696" s="14"/>
      <c r="M696" s="14"/>
      <c r="N696" s="14"/>
      <c r="O696" s="14"/>
    </row>
    <row r="697">
      <c r="A697" s="14"/>
      <c r="B697" s="14"/>
      <c r="C697" s="14"/>
      <c r="D697" s="14"/>
      <c r="E697" s="14"/>
      <c r="F697" s="14"/>
      <c r="G697" s="14"/>
      <c r="H697" s="14"/>
      <c r="I697" s="14"/>
      <c r="K697" s="14"/>
      <c r="L697" s="14"/>
      <c r="M697" s="14"/>
      <c r="N697" s="14"/>
      <c r="O697" s="14"/>
    </row>
    <row r="698">
      <c r="A698" s="14"/>
      <c r="B698" s="14"/>
      <c r="C698" s="14"/>
      <c r="D698" s="14"/>
      <c r="E698" s="14"/>
      <c r="F698" s="14"/>
      <c r="G698" s="14"/>
      <c r="H698" s="14"/>
      <c r="I698" s="14"/>
      <c r="K698" s="14"/>
      <c r="L698" s="14"/>
      <c r="M698" s="14"/>
      <c r="N698" s="14"/>
      <c r="O698" s="14"/>
    </row>
    <row r="699">
      <c r="A699" s="14"/>
      <c r="B699" s="14"/>
      <c r="C699" s="14"/>
      <c r="D699" s="14"/>
      <c r="E699" s="14"/>
      <c r="F699" s="14"/>
      <c r="G699" s="14"/>
      <c r="H699" s="14"/>
      <c r="I699" s="14"/>
      <c r="K699" s="14"/>
      <c r="L699" s="14"/>
      <c r="M699" s="14"/>
      <c r="N699" s="14"/>
      <c r="O699" s="14"/>
    </row>
    <row r="700">
      <c r="A700" s="14"/>
      <c r="B700" s="14"/>
      <c r="C700" s="14"/>
      <c r="D700" s="14"/>
      <c r="E700" s="14"/>
      <c r="F700" s="14"/>
      <c r="G700" s="14"/>
      <c r="H700" s="14"/>
      <c r="I700" s="14"/>
      <c r="K700" s="14"/>
      <c r="L700" s="14"/>
      <c r="M700" s="14"/>
      <c r="N700" s="14"/>
      <c r="O700" s="14"/>
    </row>
    <row r="701">
      <c r="A701" s="14"/>
      <c r="B701" s="14"/>
      <c r="C701" s="14"/>
      <c r="D701" s="14"/>
      <c r="E701" s="14"/>
      <c r="F701" s="14"/>
      <c r="G701" s="14"/>
      <c r="H701" s="14"/>
      <c r="I701" s="14"/>
      <c r="K701" s="14"/>
      <c r="L701" s="14"/>
      <c r="M701" s="14"/>
      <c r="N701" s="14"/>
      <c r="O701" s="14"/>
    </row>
    <row r="702">
      <c r="A702" s="14"/>
      <c r="B702" s="14"/>
      <c r="C702" s="14"/>
      <c r="D702" s="14"/>
      <c r="E702" s="14"/>
      <c r="F702" s="14"/>
      <c r="G702" s="14"/>
      <c r="H702" s="14"/>
      <c r="I702" s="14"/>
      <c r="K702" s="14"/>
      <c r="L702" s="14"/>
      <c r="M702" s="14"/>
      <c r="N702" s="14"/>
      <c r="O702" s="14"/>
    </row>
    <row r="703">
      <c r="A703" s="14"/>
      <c r="B703" s="14"/>
      <c r="C703" s="14"/>
      <c r="D703" s="14"/>
      <c r="E703" s="14"/>
      <c r="F703" s="14"/>
      <c r="G703" s="14"/>
      <c r="H703" s="14"/>
      <c r="I703" s="14"/>
      <c r="K703" s="14"/>
      <c r="L703" s="14"/>
      <c r="M703" s="14"/>
      <c r="N703" s="14"/>
      <c r="O703" s="14"/>
    </row>
    <row r="704">
      <c r="A704" s="14"/>
      <c r="B704" s="14"/>
      <c r="C704" s="14"/>
      <c r="D704" s="14"/>
      <c r="E704" s="14"/>
      <c r="F704" s="14"/>
      <c r="G704" s="14"/>
      <c r="H704" s="14"/>
      <c r="I704" s="14"/>
      <c r="K704" s="14"/>
      <c r="L704" s="14"/>
      <c r="M704" s="14"/>
      <c r="N704" s="14"/>
      <c r="O704" s="14"/>
    </row>
    <row r="705">
      <c r="A705" s="14"/>
      <c r="B705" s="14"/>
      <c r="C705" s="14"/>
      <c r="D705" s="14"/>
      <c r="E705" s="14"/>
      <c r="F705" s="14"/>
      <c r="G705" s="14"/>
      <c r="H705" s="14"/>
      <c r="I705" s="14"/>
      <c r="K705" s="14"/>
      <c r="L705" s="14"/>
      <c r="M705" s="14"/>
      <c r="N705" s="14"/>
      <c r="O705" s="14"/>
    </row>
    <row r="706">
      <c r="A706" s="14"/>
      <c r="B706" s="14"/>
      <c r="C706" s="14"/>
      <c r="D706" s="14"/>
      <c r="E706" s="14"/>
      <c r="F706" s="14"/>
      <c r="G706" s="14"/>
      <c r="H706" s="14"/>
      <c r="I706" s="14"/>
      <c r="K706" s="14"/>
      <c r="L706" s="14"/>
      <c r="M706" s="14"/>
      <c r="N706" s="14"/>
      <c r="O706" s="14"/>
    </row>
    <row r="707">
      <c r="A707" s="14"/>
      <c r="B707" s="14"/>
      <c r="C707" s="14"/>
      <c r="D707" s="14"/>
      <c r="E707" s="14"/>
      <c r="F707" s="14"/>
      <c r="G707" s="14"/>
      <c r="H707" s="14"/>
      <c r="I707" s="14"/>
      <c r="K707" s="14"/>
      <c r="L707" s="14"/>
      <c r="M707" s="14"/>
      <c r="N707" s="14"/>
      <c r="O707" s="14"/>
    </row>
    <row r="708">
      <c r="A708" s="14"/>
      <c r="B708" s="14"/>
      <c r="C708" s="14"/>
      <c r="D708" s="14"/>
      <c r="E708" s="14"/>
      <c r="F708" s="14"/>
      <c r="G708" s="14"/>
      <c r="H708" s="14"/>
      <c r="I708" s="14"/>
      <c r="K708" s="14"/>
      <c r="L708" s="14"/>
      <c r="M708" s="14"/>
      <c r="N708" s="14"/>
      <c r="O708" s="14"/>
    </row>
    <row r="709">
      <c r="A709" s="14"/>
      <c r="B709" s="14"/>
      <c r="C709" s="14"/>
      <c r="D709" s="14"/>
      <c r="E709" s="14"/>
      <c r="F709" s="14"/>
      <c r="G709" s="14"/>
      <c r="H709" s="14"/>
      <c r="I709" s="14"/>
      <c r="K709" s="14"/>
      <c r="L709" s="14"/>
      <c r="M709" s="14"/>
      <c r="N709" s="14"/>
      <c r="O709" s="14"/>
    </row>
    <row r="710">
      <c r="A710" s="14"/>
      <c r="B710" s="14"/>
      <c r="C710" s="14"/>
      <c r="D710" s="14"/>
      <c r="E710" s="14"/>
      <c r="F710" s="14"/>
      <c r="G710" s="14"/>
      <c r="H710" s="14"/>
      <c r="I710" s="14"/>
      <c r="K710" s="14"/>
      <c r="L710" s="14"/>
      <c r="M710" s="14"/>
      <c r="N710" s="14"/>
      <c r="O710" s="14"/>
    </row>
    <row r="711">
      <c r="A711" s="14"/>
      <c r="B711" s="14"/>
      <c r="C711" s="14"/>
      <c r="D711" s="14"/>
      <c r="E711" s="14"/>
      <c r="F711" s="14"/>
      <c r="G711" s="14"/>
      <c r="H711" s="14"/>
      <c r="I711" s="14"/>
      <c r="K711" s="14"/>
      <c r="L711" s="14"/>
      <c r="M711" s="14"/>
      <c r="N711" s="14"/>
      <c r="O711" s="14"/>
    </row>
    <row r="712">
      <c r="A712" s="14"/>
      <c r="B712" s="14"/>
      <c r="C712" s="14"/>
      <c r="D712" s="14"/>
      <c r="E712" s="14"/>
      <c r="F712" s="14"/>
      <c r="G712" s="14"/>
      <c r="H712" s="14"/>
      <c r="I712" s="14"/>
      <c r="K712" s="14"/>
      <c r="L712" s="14"/>
      <c r="M712" s="14"/>
      <c r="N712" s="14"/>
      <c r="O712" s="14"/>
    </row>
    <row r="713">
      <c r="A713" s="14"/>
      <c r="B713" s="14"/>
      <c r="C713" s="14"/>
      <c r="D713" s="14"/>
      <c r="E713" s="14"/>
      <c r="F713" s="14"/>
      <c r="G713" s="14"/>
      <c r="H713" s="14"/>
      <c r="I713" s="14"/>
      <c r="K713" s="14"/>
      <c r="L713" s="14"/>
      <c r="M713" s="14"/>
      <c r="N713" s="14"/>
      <c r="O713" s="14"/>
    </row>
    <row r="714">
      <c r="A714" s="14"/>
      <c r="B714" s="14"/>
      <c r="C714" s="14"/>
      <c r="D714" s="14"/>
      <c r="E714" s="14"/>
      <c r="F714" s="14"/>
      <c r="G714" s="14"/>
      <c r="H714" s="14"/>
      <c r="I714" s="14"/>
      <c r="K714" s="14"/>
      <c r="L714" s="14"/>
      <c r="M714" s="14"/>
      <c r="N714" s="14"/>
      <c r="O714" s="14"/>
    </row>
    <row r="715">
      <c r="A715" s="14"/>
      <c r="B715" s="14"/>
      <c r="C715" s="14"/>
      <c r="D715" s="14"/>
      <c r="E715" s="14"/>
      <c r="F715" s="14"/>
      <c r="G715" s="14"/>
      <c r="H715" s="14"/>
      <c r="I715" s="14"/>
      <c r="K715" s="14"/>
      <c r="L715" s="14"/>
      <c r="M715" s="14"/>
      <c r="N715" s="14"/>
      <c r="O715" s="14"/>
    </row>
    <row r="716">
      <c r="A716" s="14"/>
      <c r="B716" s="14"/>
      <c r="C716" s="14"/>
      <c r="D716" s="14"/>
      <c r="E716" s="14"/>
      <c r="F716" s="14"/>
      <c r="G716" s="14"/>
      <c r="H716" s="14"/>
      <c r="I716" s="14"/>
      <c r="K716" s="14"/>
      <c r="L716" s="14"/>
      <c r="M716" s="14"/>
      <c r="N716" s="14"/>
      <c r="O716" s="14"/>
    </row>
    <row r="717">
      <c r="A717" s="14"/>
      <c r="B717" s="14"/>
      <c r="C717" s="14"/>
      <c r="D717" s="14"/>
      <c r="E717" s="14"/>
      <c r="F717" s="14"/>
      <c r="G717" s="14"/>
      <c r="H717" s="14"/>
      <c r="I717" s="14"/>
      <c r="K717" s="14"/>
      <c r="L717" s="14"/>
      <c r="M717" s="14"/>
      <c r="N717" s="14"/>
      <c r="O717" s="14"/>
    </row>
    <row r="718">
      <c r="A718" s="14"/>
      <c r="B718" s="14"/>
      <c r="C718" s="14"/>
      <c r="D718" s="14"/>
      <c r="E718" s="14"/>
      <c r="F718" s="14"/>
      <c r="G718" s="14"/>
      <c r="H718" s="14"/>
      <c r="I718" s="14"/>
      <c r="K718" s="14"/>
      <c r="L718" s="14"/>
      <c r="M718" s="14"/>
      <c r="N718" s="14"/>
      <c r="O718" s="14"/>
    </row>
    <row r="719">
      <c r="A719" s="14"/>
      <c r="B719" s="14"/>
      <c r="C719" s="14"/>
      <c r="D719" s="14"/>
      <c r="E719" s="14"/>
      <c r="F719" s="14"/>
      <c r="G719" s="14"/>
      <c r="H719" s="14"/>
      <c r="I719" s="14"/>
      <c r="K719" s="14"/>
      <c r="L719" s="14"/>
      <c r="M719" s="14"/>
      <c r="N719" s="14"/>
      <c r="O719" s="14"/>
    </row>
    <row r="720">
      <c r="A720" s="14"/>
      <c r="B720" s="14"/>
      <c r="C720" s="14"/>
      <c r="D720" s="14"/>
      <c r="E720" s="14"/>
      <c r="F720" s="14"/>
      <c r="G720" s="14"/>
      <c r="H720" s="14"/>
      <c r="I720" s="14"/>
      <c r="K720" s="14"/>
      <c r="L720" s="14"/>
      <c r="M720" s="14"/>
      <c r="N720" s="14"/>
      <c r="O720" s="14"/>
    </row>
    <row r="721">
      <c r="A721" s="14"/>
      <c r="B721" s="14"/>
      <c r="C721" s="14"/>
      <c r="D721" s="14"/>
      <c r="E721" s="14"/>
      <c r="F721" s="14"/>
      <c r="G721" s="14"/>
      <c r="H721" s="14"/>
      <c r="I721" s="14"/>
      <c r="K721" s="14"/>
      <c r="L721" s="14"/>
      <c r="M721" s="14"/>
      <c r="N721" s="14"/>
      <c r="O721" s="14"/>
    </row>
    <row r="722">
      <c r="A722" s="14"/>
      <c r="B722" s="14"/>
      <c r="C722" s="14"/>
      <c r="D722" s="14"/>
      <c r="E722" s="14"/>
      <c r="F722" s="14"/>
      <c r="G722" s="14"/>
      <c r="H722" s="14"/>
      <c r="I722" s="14"/>
      <c r="K722" s="14"/>
      <c r="L722" s="14"/>
      <c r="M722" s="14"/>
      <c r="N722" s="14"/>
      <c r="O722" s="14"/>
    </row>
    <row r="723">
      <c r="A723" s="14"/>
      <c r="B723" s="14"/>
      <c r="C723" s="14"/>
      <c r="D723" s="14"/>
      <c r="E723" s="14"/>
      <c r="F723" s="14"/>
      <c r="G723" s="14"/>
      <c r="H723" s="14"/>
      <c r="I723" s="14"/>
      <c r="K723" s="14"/>
      <c r="L723" s="14"/>
      <c r="M723" s="14"/>
      <c r="N723" s="14"/>
      <c r="O723" s="14"/>
    </row>
    <row r="724">
      <c r="A724" s="14"/>
      <c r="B724" s="14"/>
      <c r="C724" s="14"/>
      <c r="D724" s="14"/>
      <c r="E724" s="14"/>
      <c r="F724" s="14"/>
      <c r="G724" s="14"/>
      <c r="H724" s="14"/>
      <c r="I724" s="14"/>
      <c r="K724" s="14"/>
      <c r="L724" s="14"/>
      <c r="M724" s="14"/>
      <c r="N724" s="14"/>
      <c r="O724" s="14"/>
    </row>
    <row r="725">
      <c r="A725" s="14"/>
      <c r="B725" s="14"/>
      <c r="C725" s="14"/>
      <c r="D725" s="14"/>
      <c r="E725" s="14"/>
      <c r="F725" s="14"/>
      <c r="G725" s="14"/>
      <c r="H725" s="14"/>
      <c r="I725" s="14"/>
      <c r="K725" s="14"/>
      <c r="L725" s="14"/>
      <c r="M725" s="14"/>
      <c r="N725" s="14"/>
      <c r="O725" s="14"/>
    </row>
    <row r="726">
      <c r="A726" s="14"/>
      <c r="B726" s="14"/>
      <c r="C726" s="14"/>
      <c r="D726" s="14"/>
      <c r="E726" s="14"/>
      <c r="F726" s="14"/>
      <c r="G726" s="14"/>
      <c r="H726" s="14"/>
      <c r="I726" s="14"/>
      <c r="K726" s="14"/>
      <c r="L726" s="14"/>
      <c r="M726" s="14"/>
      <c r="N726" s="14"/>
      <c r="O726" s="14"/>
    </row>
    <row r="727">
      <c r="A727" s="14"/>
      <c r="B727" s="14"/>
      <c r="C727" s="14"/>
      <c r="D727" s="14"/>
      <c r="E727" s="14"/>
      <c r="F727" s="14"/>
      <c r="G727" s="14"/>
      <c r="H727" s="14"/>
      <c r="I727" s="14"/>
      <c r="K727" s="14"/>
      <c r="L727" s="14"/>
      <c r="M727" s="14"/>
      <c r="N727" s="14"/>
      <c r="O727" s="14"/>
    </row>
    <row r="728">
      <c r="A728" s="14"/>
      <c r="B728" s="14"/>
      <c r="C728" s="14"/>
      <c r="D728" s="14"/>
      <c r="E728" s="14"/>
      <c r="F728" s="14"/>
      <c r="G728" s="14"/>
      <c r="H728" s="14"/>
      <c r="I728" s="14"/>
      <c r="K728" s="14"/>
      <c r="L728" s="14"/>
      <c r="M728" s="14"/>
      <c r="N728" s="14"/>
      <c r="O728" s="14"/>
    </row>
    <row r="729">
      <c r="A729" s="14"/>
      <c r="B729" s="14"/>
      <c r="C729" s="14"/>
      <c r="D729" s="14"/>
      <c r="E729" s="14"/>
      <c r="F729" s="14"/>
      <c r="G729" s="14"/>
      <c r="H729" s="14"/>
      <c r="I729" s="14"/>
      <c r="K729" s="14"/>
      <c r="L729" s="14"/>
      <c r="M729" s="14"/>
      <c r="N729" s="14"/>
      <c r="O729" s="14"/>
    </row>
    <row r="730">
      <c r="A730" s="14"/>
      <c r="B730" s="14"/>
      <c r="C730" s="14"/>
      <c r="D730" s="14"/>
      <c r="E730" s="14"/>
      <c r="F730" s="14"/>
      <c r="G730" s="14"/>
      <c r="H730" s="14"/>
      <c r="I730" s="14"/>
      <c r="K730" s="14"/>
      <c r="L730" s="14"/>
      <c r="M730" s="14"/>
      <c r="N730" s="14"/>
      <c r="O730" s="14"/>
    </row>
    <row r="731">
      <c r="A731" s="14"/>
      <c r="B731" s="14"/>
      <c r="C731" s="14"/>
      <c r="D731" s="14"/>
      <c r="E731" s="14"/>
      <c r="F731" s="14"/>
      <c r="G731" s="14"/>
      <c r="H731" s="14"/>
      <c r="I731" s="14"/>
      <c r="K731" s="14"/>
      <c r="L731" s="14"/>
      <c r="M731" s="14"/>
      <c r="N731" s="14"/>
      <c r="O731" s="14"/>
    </row>
    <row r="732">
      <c r="A732" s="14"/>
      <c r="B732" s="14"/>
      <c r="C732" s="14"/>
      <c r="D732" s="14"/>
      <c r="E732" s="14"/>
      <c r="F732" s="14"/>
      <c r="G732" s="14"/>
      <c r="H732" s="14"/>
      <c r="I732" s="14"/>
      <c r="K732" s="14"/>
      <c r="L732" s="14"/>
      <c r="M732" s="14"/>
      <c r="N732" s="14"/>
      <c r="O732" s="14"/>
    </row>
    <row r="733">
      <c r="A733" s="14"/>
      <c r="B733" s="14"/>
      <c r="C733" s="14"/>
      <c r="D733" s="14"/>
      <c r="E733" s="14"/>
      <c r="F733" s="14"/>
      <c r="G733" s="14"/>
      <c r="H733" s="14"/>
      <c r="I733" s="14"/>
      <c r="K733" s="14"/>
      <c r="L733" s="14"/>
      <c r="M733" s="14"/>
      <c r="N733" s="14"/>
      <c r="O733" s="14"/>
    </row>
    <row r="734">
      <c r="A734" s="14"/>
      <c r="B734" s="14"/>
      <c r="C734" s="14"/>
      <c r="D734" s="14"/>
      <c r="E734" s="14"/>
      <c r="F734" s="14"/>
      <c r="G734" s="14"/>
      <c r="H734" s="14"/>
      <c r="I734" s="14"/>
      <c r="K734" s="14"/>
      <c r="L734" s="14"/>
      <c r="M734" s="14"/>
      <c r="N734" s="14"/>
      <c r="O734" s="14"/>
    </row>
    <row r="735">
      <c r="A735" s="14"/>
      <c r="B735" s="14"/>
      <c r="C735" s="14"/>
      <c r="D735" s="14"/>
      <c r="E735" s="14"/>
      <c r="F735" s="14"/>
      <c r="G735" s="14"/>
      <c r="H735" s="14"/>
      <c r="I735" s="14"/>
      <c r="K735" s="14"/>
      <c r="L735" s="14"/>
      <c r="M735" s="14"/>
      <c r="N735" s="14"/>
      <c r="O735" s="14"/>
    </row>
    <row r="736">
      <c r="A736" s="14"/>
      <c r="B736" s="14"/>
      <c r="C736" s="14"/>
      <c r="D736" s="14"/>
      <c r="E736" s="14"/>
      <c r="F736" s="14"/>
      <c r="G736" s="14"/>
      <c r="H736" s="14"/>
      <c r="I736" s="14"/>
      <c r="K736" s="14"/>
      <c r="L736" s="14"/>
      <c r="M736" s="14"/>
      <c r="N736" s="14"/>
      <c r="O736" s="14"/>
    </row>
    <row r="737">
      <c r="A737" s="14"/>
      <c r="B737" s="14"/>
      <c r="C737" s="14"/>
      <c r="D737" s="14"/>
      <c r="E737" s="14"/>
      <c r="F737" s="14"/>
      <c r="G737" s="14"/>
      <c r="H737" s="14"/>
      <c r="I737" s="14"/>
      <c r="K737" s="14"/>
      <c r="L737" s="14"/>
      <c r="M737" s="14"/>
      <c r="N737" s="14"/>
      <c r="O737" s="14"/>
    </row>
    <row r="738">
      <c r="A738" s="14"/>
      <c r="B738" s="14"/>
      <c r="C738" s="14"/>
      <c r="D738" s="14"/>
      <c r="E738" s="14"/>
      <c r="F738" s="14"/>
      <c r="G738" s="14"/>
      <c r="H738" s="14"/>
      <c r="I738" s="14"/>
      <c r="K738" s="14"/>
      <c r="L738" s="14"/>
      <c r="M738" s="14"/>
      <c r="N738" s="14"/>
      <c r="O738" s="14"/>
    </row>
    <row r="739">
      <c r="A739" s="14"/>
      <c r="B739" s="14"/>
      <c r="C739" s="14"/>
      <c r="D739" s="14"/>
      <c r="E739" s="14"/>
      <c r="F739" s="14"/>
      <c r="G739" s="14"/>
      <c r="H739" s="14"/>
      <c r="I739" s="14"/>
      <c r="K739" s="14"/>
      <c r="L739" s="14"/>
      <c r="M739" s="14"/>
      <c r="N739" s="14"/>
      <c r="O739" s="14"/>
    </row>
    <row r="740">
      <c r="A740" s="14"/>
      <c r="B740" s="14"/>
      <c r="C740" s="14"/>
      <c r="D740" s="14"/>
      <c r="E740" s="14"/>
      <c r="F740" s="14"/>
      <c r="G740" s="14"/>
      <c r="H740" s="14"/>
      <c r="I740" s="14"/>
      <c r="K740" s="14"/>
      <c r="L740" s="14"/>
      <c r="M740" s="14"/>
      <c r="N740" s="14"/>
      <c r="O740" s="14"/>
    </row>
    <row r="741">
      <c r="A741" s="14"/>
      <c r="B741" s="14"/>
      <c r="C741" s="14"/>
      <c r="D741" s="14"/>
      <c r="E741" s="14"/>
      <c r="F741" s="14"/>
      <c r="G741" s="14"/>
      <c r="H741" s="14"/>
      <c r="I741" s="14"/>
      <c r="K741" s="14"/>
      <c r="L741" s="14"/>
      <c r="M741" s="14"/>
      <c r="N741" s="14"/>
      <c r="O741" s="14"/>
    </row>
    <row r="742">
      <c r="A742" s="14"/>
      <c r="B742" s="14"/>
      <c r="C742" s="14"/>
      <c r="D742" s="14"/>
      <c r="E742" s="14"/>
      <c r="F742" s="14"/>
      <c r="G742" s="14"/>
      <c r="H742" s="14"/>
      <c r="I742" s="14"/>
      <c r="K742" s="14"/>
      <c r="L742" s="14"/>
      <c r="M742" s="14"/>
      <c r="N742" s="14"/>
      <c r="O742" s="14"/>
    </row>
    <row r="743">
      <c r="A743" s="14"/>
      <c r="B743" s="14"/>
      <c r="C743" s="14"/>
      <c r="D743" s="14"/>
      <c r="E743" s="14"/>
      <c r="F743" s="14"/>
      <c r="G743" s="14"/>
      <c r="H743" s="14"/>
      <c r="I743" s="14"/>
      <c r="K743" s="14"/>
      <c r="L743" s="14"/>
      <c r="M743" s="14"/>
      <c r="N743" s="14"/>
      <c r="O743" s="14"/>
    </row>
    <row r="744">
      <c r="A744" s="14"/>
      <c r="B744" s="14"/>
      <c r="C744" s="14"/>
      <c r="D744" s="14"/>
      <c r="E744" s="14"/>
      <c r="F744" s="14"/>
      <c r="G744" s="14"/>
      <c r="H744" s="14"/>
      <c r="I744" s="14"/>
      <c r="K744" s="14"/>
      <c r="L744" s="14"/>
      <c r="M744" s="14"/>
      <c r="N744" s="14"/>
      <c r="O744" s="14"/>
    </row>
    <row r="745">
      <c r="A745" s="14"/>
      <c r="B745" s="14"/>
      <c r="C745" s="14"/>
      <c r="D745" s="14"/>
      <c r="E745" s="14"/>
      <c r="F745" s="14"/>
      <c r="G745" s="14"/>
      <c r="H745" s="14"/>
      <c r="I745" s="14"/>
      <c r="K745" s="14"/>
      <c r="L745" s="14"/>
      <c r="M745" s="14"/>
      <c r="N745" s="14"/>
      <c r="O745" s="14"/>
    </row>
    <row r="746">
      <c r="A746" s="14"/>
      <c r="B746" s="14"/>
      <c r="C746" s="14"/>
      <c r="D746" s="14"/>
      <c r="E746" s="14"/>
      <c r="F746" s="14"/>
      <c r="G746" s="14"/>
      <c r="H746" s="14"/>
      <c r="I746" s="14"/>
      <c r="K746" s="14"/>
      <c r="L746" s="14"/>
      <c r="M746" s="14"/>
      <c r="N746" s="14"/>
      <c r="O746" s="14"/>
    </row>
    <row r="747">
      <c r="A747" s="14"/>
      <c r="B747" s="14"/>
      <c r="C747" s="14"/>
      <c r="D747" s="14"/>
      <c r="E747" s="14"/>
      <c r="F747" s="14"/>
      <c r="G747" s="14"/>
      <c r="H747" s="14"/>
      <c r="I747" s="14"/>
      <c r="K747" s="14"/>
      <c r="L747" s="14"/>
      <c r="M747" s="14"/>
      <c r="N747" s="14"/>
      <c r="O747" s="14"/>
    </row>
    <row r="748">
      <c r="A748" s="14"/>
      <c r="B748" s="14"/>
      <c r="C748" s="14"/>
      <c r="D748" s="14"/>
      <c r="E748" s="14"/>
      <c r="F748" s="14"/>
      <c r="G748" s="14"/>
      <c r="H748" s="14"/>
      <c r="I748" s="14"/>
      <c r="K748" s="14"/>
      <c r="L748" s="14"/>
      <c r="M748" s="14"/>
      <c r="N748" s="14"/>
      <c r="O748" s="14"/>
    </row>
    <row r="749">
      <c r="A749" s="14"/>
      <c r="B749" s="14"/>
      <c r="C749" s="14"/>
      <c r="D749" s="14"/>
      <c r="E749" s="14"/>
      <c r="F749" s="14"/>
      <c r="G749" s="14"/>
      <c r="H749" s="14"/>
      <c r="I749" s="14"/>
      <c r="K749" s="14"/>
      <c r="L749" s="14"/>
      <c r="M749" s="14"/>
      <c r="N749" s="14"/>
      <c r="O749" s="14"/>
    </row>
    <row r="750">
      <c r="A750" s="14"/>
      <c r="B750" s="14"/>
      <c r="C750" s="14"/>
      <c r="D750" s="14"/>
      <c r="E750" s="14"/>
      <c r="F750" s="14"/>
      <c r="G750" s="14"/>
      <c r="H750" s="14"/>
      <c r="I750" s="14"/>
      <c r="K750" s="14"/>
      <c r="L750" s="14"/>
      <c r="M750" s="14"/>
      <c r="N750" s="14"/>
      <c r="O750" s="14"/>
    </row>
    <row r="751">
      <c r="A751" s="14"/>
      <c r="B751" s="14"/>
      <c r="C751" s="14"/>
      <c r="D751" s="14"/>
      <c r="E751" s="14"/>
      <c r="F751" s="14"/>
      <c r="G751" s="14"/>
      <c r="H751" s="14"/>
      <c r="I751" s="14"/>
      <c r="K751" s="14"/>
      <c r="L751" s="14"/>
      <c r="M751" s="14"/>
      <c r="N751" s="14"/>
      <c r="O751" s="14"/>
    </row>
    <row r="752">
      <c r="A752" s="14"/>
      <c r="B752" s="14"/>
      <c r="C752" s="14"/>
      <c r="D752" s="14"/>
      <c r="E752" s="14"/>
      <c r="F752" s="14"/>
      <c r="G752" s="14"/>
      <c r="H752" s="14"/>
      <c r="I752" s="14"/>
      <c r="K752" s="14"/>
      <c r="L752" s="14"/>
      <c r="M752" s="14"/>
      <c r="N752" s="14"/>
      <c r="O752" s="14"/>
    </row>
    <row r="753">
      <c r="A753" s="14"/>
      <c r="B753" s="14"/>
      <c r="C753" s="14"/>
      <c r="D753" s="14"/>
      <c r="E753" s="14"/>
      <c r="F753" s="14"/>
      <c r="G753" s="14"/>
      <c r="H753" s="14"/>
      <c r="I753" s="14"/>
      <c r="K753" s="14"/>
      <c r="L753" s="14"/>
      <c r="M753" s="14"/>
      <c r="N753" s="14"/>
      <c r="O753" s="14"/>
    </row>
    <row r="754">
      <c r="A754" s="14"/>
      <c r="B754" s="14"/>
      <c r="C754" s="14"/>
      <c r="D754" s="14"/>
      <c r="E754" s="14"/>
      <c r="F754" s="14"/>
      <c r="G754" s="14"/>
      <c r="H754" s="14"/>
      <c r="I754" s="14"/>
      <c r="K754" s="14"/>
      <c r="L754" s="14"/>
      <c r="M754" s="14"/>
      <c r="N754" s="14"/>
      <c r="O754" s="14"/>
    </row>
    <row r="755">
      <c r="A755" s="14"/>
      <c r="B755" s="14"/>
      <c r="C755" s="14"/>
      <c r="D755" s="14"/>
      <c r="E755" s="14"/>
      <c r="F755" s="14"/>
      <c r="G755" s="14"/>
      <c r="H755" s="14"/>
      <c r="I755" s="14"/>
      <c r="K755" s="14"/>
      <c r="L755" s="14"/>
      <c r="M755" s="14"/>
      <c r="N755" s="14"/>
      <c r="O755" s="14"/>
    </row>
    <row r="756">
      <c r="A756" s="14"/>
      <c r="B756" s="14"/>
      <c r="C756" s="14"/>
      <c r="D756" s="14"/>
      <c r="E756" s="14"/>
      <c r="F756" s="14"/>
      <c r="G756" s="14"/>
      <c r="H756" s="14"/>
      <c r="I756" s="14"/>
      <c r="K756" s="14"/>
      <c r="L756" s="14"/>
      <c r="M756" s="14"/>
      <c r="N756" s="14"/>
      <c r="O756" s="14"/>
    </row>
    <row r="757">
      <c r="A757" s="14"/>
      <c r="B757" s="14"/>
      <c r="C757" s="14"/>
      <c r="D757" s="14"/>
      <c r="E757" s="14"/>
      <c r="F757" s="14"/>
      <c r="G757" s="14"/>
      <c r="H757" s="14"/>
      <c r="I757" s="14"/>
      <c r="K757" s="14"/>
      <c r="L757" s="14"/>
      <c r="M757" s="14"/>
      <c r="N757" s="14"/>
      <c r="O757" s="14"/>
    </row>
    <row r="758">
      <c r="A758" s="14"/>
      <c r="B758" s="14"/>
      <c r="C758" s="14"/>
      <c r="D758" s="14"/>
      <c r="E758" s="14"/>
      <c r="F758" s="14"/>
      <c r="G758" s="14"/>
      <c r="H758" s="14"/>
      <c r="I758" s="14"/>
      <c r="K758" s="14"/>
      <c r="L758" s="14"/>
      <c r="M758" s="14"/>
      <c r="N758" s="14"/>
      <c r="O758" s="14"/>
    </row>
    <row r="759">
      <c r="A759" s="14"/>
      <c r="B759" s="14"/>
      <c r="C759" s="14"/>
      <c r="D759" s="14"/>
      <c r="E759" s="14"/>
      <c r="F759" s="14"/>
      <c r="G759" s="14"/>
      <c r="H759" s="14"/>
      <c r="I759" s="14"/>
      <c r="K759" s="14"/>
      <c r="L759" s="14"/>
      <c r="M759" s="14"/>
      <c r="N759" s="14"/>
      <c r="O759" s="14"/>
    </row>
    <row r="760">
      <c r="A760" s="14"/>
      <c r="B760" s="14"/>
      <c r="C760" s="14"/>
      <c r="D760" s="14"/>
      <c r="E760" s="14"/>
      <c r="F760" s="14"/>
      <c r="G760" s="14"/>
      <c r="H760" s="14"/>
      <c r="I760" s="14"/>
      <c r="K760" s="14"/>
      <c r="L760" s="14"/>
      <c r="M760" s="14"/>
      <c r="N760" s="14"/>
      <c r="O760" s="14"/>
    </row>
    <row r="761">
      <c r="A761" s="14"/>
      <c r="B761" s="14"/>
      <c r="C761" s="14"/>
      <c r="D761" s="14"/>
      <c r="E761" s="14"/>
      <c r="F761" s="14"/>
      <c r="G761" s="14"/>
      <c r="H761" s="14"/>
      <c r="I761" s="14"/>
      <c r="K761" s="14"/>
      <c r="L761" s="14"/>
      <c r="M761" s="14"/>
      <c r="N761" s="14"/>
      <c r="O761" s="14"/>
    </row>
    <row r="762">
      <c r="A762" s="14"/>
      <c r="B762" s="14"/>
      <c r="C762" s="14"/>
      <c r="D762" s="14"/>
      <c r="E762" s="14"/>
      <c r="F762" s="14"/>
      <c r="G762" s="14"/>
      <c r="H762" s="14"/>
      <c r="I762" s="14"/>
      <c r="K762" s="14"/>
      <c r="L762" s="14"/>
      <c r="M762" s="14"/>
      <c r="N762" s="14"/>
      <c r="O762" s="14"/>
    </row>
    <row r="763">
      <c r="A763" s="14"/>
      <c r="B763" s="14"/>
      <c r="C763" s="14"/>
      <c r="D763" s="14"/>
      <c r="E763" s="14"/>
      <c r="F763" s="14"/>
      <c r="G763" s="14"/>
      <c r="H763" s="14"/>
      <c r="I763" s="14"/>
      <c r="K763" s="14"/>
      <c r="L763" s="14"/>
      <c r="M763" s="14"/>
      <c r="N763" s="14"/>
      <c r="O763" s="14"/>
    </row>
    <row r="764">
      <c r="A764" s="14"/>
      <c r="B764" s="14"/>
      <c r="C764" s="14"/>
      <c r="D764" s="14"/>
      <c r="E764" s="14"/>
      <c r="F764" s="14"/>
      <c r="G764" s="14"/>
      <c r="H764" s="14"/>
      <c r="I764" s="14"/>
      <c r="K764" s="14"/>
      <c r="L764" s="14"/>
      <c r="M764" s="14"/>
      <c r="N764" s="14"/>
      <c r="O764" s="14"/>
    </row>
    <row r="765">
      <c r="A765" s="14"/>
      <c r="B765" s="14"/>
      <c r="C765" s="14"/>
      <c r="D765" s="14"/>
      <c r="E765" s="14"/>
      <c r="F765" s="14"/>
      <c r="G765" s="14"/>
      <c r="H765" s="14"/>
      <c r="I765" s="14"/>
      <c r="K765" s="14"/>
      <c r="L765" s="14"/>
      <c r="M765" s="14"/>
      <c r="N765" s="14"/>
      <c r="O765" s="14"/>
    </row>
    <row r="766">
      <c r="A766" s="14"/>
      <c r="B766" s="14"/>
      <c r="C766" s="14"/>
      <c r="D766" s="14"/>
      <c r="E766" s="14"/>
      <c r="F766" s="14"/>
      <c r="G766" s="14"/>
      <c r="H766" s="14"/>
      <c r="I766" s="14"/>
      <c r="K766" s="14"/>
      <c r="L766" s="14"/>
      <c r="M766" s="14"/>
      <c r="N766" s="14"/>
      <c r="O766" s="14"/>
    </row>
    <row r="767">
      <c r="A767" s="14"/>
      <c r="B767" s="14"/>
      <c r="C767" s="14"/>
      <c r="D767" s="14"/>
      <c r="E767" s="14"/>
      <c r="F767" s="14"/>
      <c r="G767" s="14"/>
      <c r="H767" s="14"/>
      <c r="I767" s="14"/>
      <c r="K767" s="14"/>
      <c r="L767" s="14"/>
      <c r="M767" s="14"/>
      <c r="N767" s="14"/>
      <c r="O767" s="14"/>
    </row>
    <row r="768">
      <c r="A768" s="14"/>
      <c r="B768" s="14"/>
      <c r="C768" s="14"/>
      <c r="D768" s="14"/>
      <c r="E768" s="14"/>
      <c r="F768" s="14"/>
      <c r="G768" s="14"/>
      <c r="H768" s="14"/>
      <c r="I768" s="14"/>
      <c r="K768" s="14"/>
      <c r="L768" s="14"/>
      <c r="M768" s="14"/>
      <c r="N768" s="14"/>
      <c r="O768" s="14"/>
    </row>
    <row r="769">
      <c r="A769" s="14"/>
      <c r="B769" s="14"/>
      <c r="C769" s="14"/>
      <c r="D769" s="14"/>
      <c r="E769" s="14"/>
      <c r="F769" s="14"/>
      <c r="G769" s="14"/>
      <c r="H769" s="14"/>
      <c r="I769" s="14"/>
      <c r="K769" s="14"/>
      <c r="L769" s="14"/>
      <c r="M769" s="14"/>
      <c r="N769" s="14"/>
      <c r="O769" s="14"/>
    </row>
    <row r="770">
      <c r="A770" s="14"/>
      <c r="B770" s="14"/>
      <c r="C770" s="14"/>
      <c r="D770" s="14"/>
      <c r="E770" s="14"/>
      <c r="F770" s="14"/>
      <c r="G770" s="14"/>
      <c r="H770" s="14"/>
      <c r="I770" s="14"/>
      <c r="K770" s="14"/>
      <c r="L770" s="14"/>
      <c r="M770" s="14"/>
      <c r="N770" s="14"/>
      <c r="O770" s="14"/>
    </row>
    <row r="771">
      <c r="A771" s="14"/>
      <c r="B771" s="14"/>
      <c r="C771" s="14"/>
      <c r="D771" s="14"/>
      <c r="E771" s="14"/>
      <c r="F771" s="14"/>
      <c r="G771" s="14"/>
      <c r="H771" s="14"/>
      <c r="I771" s="14"/>
      <c r="K771" s="14"/>
      <c r="L771" s="14"/>
      <c r="M771" s="14"/>
      <c r="N771" s="14"/>
      <c r="O771" s="14"/>
    </row>
    <row r="772">
      <c r="A772" s="14"/>
      <c r="B772" s="14"/>
      <c r="C772" s="14"/>
      <c r="D772" s="14"/>
      <c r="E772" s="14"/>
      <c r="F772" s="14"/>
      <c r="G772" s="14"/>
      <c r="H772" s="14"/>
      <c r="I772" s="14"/>
      <c r="K772" s="14"/>
      <c r="L772" s="14"/>
      <c r="M772" s="14"/>
      <c r="N772" s="14"/>
      <c r="O772" s="14"/>
    </row>
    <row r="773">
      <c r="A773" s="14"/>
      <c r="B773" s="14"/>
      <c r="C773" s="14"/>
      <c r="D773" s="14"/>
      <c r="E773" s="14"/>
      <c r="F773" s="14"/>
      <c r="G773" s="14"/>
      <c r="H773" s="14"/>
      <c r="I773" s="14"/>
      <c r="K773" s="14"/>
      <c r="L773" s="14"/>
      <c r="M773" s="14"/>
      <c r="N773" s="14"/>
      <c r="O773" s="14"/>
    </row>
    <row r="774">
      <c r="A774" s="14"/>
      <c r="B774" s="14"/>
      <c r="C774" s="14"/>
      <c r="D774" s="14"/>
      <c r="E774" s="14"/>
      <c r="F774" s="14"/>
      <c r="G774" s="14"/>
      <c r="H774" s="14"/>
      <c r="I774" s="14"/>
      <c r="K774" s="14"/>
      <c r="L774" s="14"/>
      <c r="M774" s="14"/>
      <c r="N774" s="14"/>
      <c r="O774" s="14"/>
    </row>
    <row r="775">
      <c r="A775" s="14"/>
      <c r="B775" s="14"/>
      <c r="C775" s="14"/>
      <c r="D775" s="14"/>
      <c r="E775" s="14"/>
      <c r="F775" s="14"/>
      <c r="G775" s="14"/>
      <c r="H775" s="14"/>
      <c r="I775" s="14"/>
      <c r="K775" s="14"/>
      <c r="L775" s="14"/>
      <c r="M775" s="14"/>
      <c r="N775" s="14"/>
      <c r="O775" s="14"/>
    </row>
    <row r="776">
      <c r="A776" s="14"/>
      <c r="B776" s="14"/>
      <c r="C776" s="14"/>
      <c r="D776" s="14"/>
      <c r="E776" s="14"/>
      <c r="F776" s="14"/>
      <c r="G776" s="14"/>
      <c r="H776" s="14"/>
      <c r="I776" s="14"/>
      <c r="K776" s="14"/>
      <c r="L776" s="14"/>
      <c r="M776" s="14"/>
      <c r="N776" s="14"/>
      <c r="O776" s="14"/>
    </row>
    <row r="777">
      <c r="A777" s="14"/>
      <c r="B777" s="14"/>
      <c r="C777" s="14"/>
      <c r="D777" s="14"/>
      <c r="E777" s="14"/>
      <c r="F777" s="14"/>
      <c r="G777" s="14"/>
      <c r="H777" s="14"/>
      <c r="I777" s="14"/>
      <c r="K777" s="14"/>
      <c r="L777" s="14"/>
      <c r="M777" s="14"/>
      <c r="N777" s="14"/>
      <c r="O777" s="14"/>
    </row>
    <row r="778">
      <c r="A778" s="14"/>
      <c r="B778" s="14"/>
      <c r="C778" s="14"/>
      <c r="D778" s="14"/>
      <c r="E778" s="14"/>
      <c r="F778" s="14"/>
      <c r="G778" s="14"/>
      <c r="H778" s="14"/>
      <c r="I778" s="14"/>
      <c r="K778" s="14"/>
      <c r="L778" s="14"/>
      <c r="M778" s="14"/>
      <c r="N778" s="14"/>
      <c r="O778" s="14"/>
    </row>
    <row r="779">
      <c r="A779" s="14"/>
      <c r="B779" s="14"/>
      <c r="C779" s="14"/>
      <c r="D779" s="14"/>
      <c r="E779" s="14"/>
      <c r="F779" s="14"/>
      <c r="G779" s="14"/>
      <c r="H779" s="14"/>
      <c r="I779" s="14"/>
      <c r="K779" s="14"/>
      <c r="L779" s="14"/>
      <c r="M779" s="14"/>
      <c r="N779" s="14"/>
      <c r="O779" s="14"/>
    </row>
    <row r="780">
      <c r="A780" s="14"/>
      <c r="B780" s="14"/>
      <c r="C780" s="14"/>
      <c r="D780" s="14"/>
      <c r="E780" s="14"/>
      <c r="F780" s="14"/>
      <c r="G780" s="14"/>
      <c r="H780" s="14"/>
      <c r="I780" s="14"/>
      <c r="K780" s="14"/>
      <c r="L780" s="14"/>
      <c r="M780" s="14"/>
      <c r="N780" s="14"/>
      <c r="O780" s="14"/>
    </row>
    <row r="781">
      <c r="A781" s="14"/>
      <c r="B781" s="14"/>
      <c r="C781" s="14"/>
      <c r="D781" s="14"/>
      <c r="E781" s="14"/>
      <c r="F781" s="14"/>
      <c r="G781" s="14"/>
      <c r="H781" s="14"/>
      <c r="I781" s="14"/>
      <c r="K781" s="14"/>
      <c r="L781" s="14"/>
      <c r="M781" s="14"/>
      <c r="N781" s="14"/>
      <c r="O781" s="14"/>
    </row>
    <row r="782">
      <c r="A782" s="14"/>
      <c r="B782" s="14"/>
      <c r="C782" s="14"/>
      <c r="D782" s="14"/>
      <c r="E782" s="14"/>
      <c r="F782" s="14"/>
      <c r="G782" s="14"/>
      <c r="H782" s="14"/>
      <c r="I782" s="14"/>
      <c r="K782" s="14"/>
      <c r="L782" s="14"/>
      <c r="M782" s="14"/>
      <c r="N782" s="14"/>
      <c r="O782" s="14"/>
    </row>
    <row r="783">
      <c r="A783" s="14"/>
      <c r="B783" s="14"/>
      <c r="C783" s="14"/>
      <c r="D783" s="14"/>
      <c r="E783" s="14"/>
      <c r="F783" s="14"/>
      <c r="G783" s="14"/>
      <c r="H783" s="14"/>
      <c r="I783" s="14"/>
      <c r="K783" s="14"/>
      <c r="L783" s="14"/>
      <c r="M783" s="14"/>
      <c r="N783" s="14"/>
      <c r="O783" s="14"/>
    </row>
    <row r="784">
      <c r="A784" s="14"/>
      <c r="B784" s="14"/>
      <c r="C784" s="14"/>
      <c r="D784" s="14"/>
      <c r="E784" s="14"/>
      <c r="F784" s="14"/>
      <c r="G784" s="14"/>
      <c r="H784" s="14"/>
      <c r="I784" s="14"/>
      <c r="K784" s="14"/>
      <c r="L784" s="14"/>
      <c r="M784" s="14"/>
      <c r="N784" s="14"/>
      <c r="O784" s="14"/>
    </row>
    <row r="785">
      <c r="A785" s="14"/>
      <c r="B785" s="14"/>
      <c r="C785" s="14"/>
      <c r="D785" s="14"/>
      <c r="E785" s="14"/>
      <c r="F785" s="14"/>
      <c r="G785" s="14"/>
      <c r="H785" s="14"/>
      <c r="I785" s="14"/>
      <c r="K785" s="14"/>
      <c r="L785" s="14"/>
      <c r="M785" s="14"/>
      <c r="N785" s="14"/>
      <c r="O785" s="14"/>
    </row>
    <row r="786">
      <c r="A786" s="14"/>
      <c r="B786" s="14"/>
      <c r="C786" s="14"/>
      <c r="D786" s="14"/>
      <c r="E786" s="14"/>
      <c r="F786" s="14"/>
      <c r="G786" s="14"/>
      <c r="H786" s="14"/>
      <c r="I786" s="14"/>
      <c r="K786" s="14"/>
      <c r="L786" s="14"/>
      <c r="M786" s="14"/>
      <c r="N786" s="14"/>
      <c r="O786" s="14"/>
    </row>
    <row r="787">
      <c r="A787" s="14"/>
      <c r="B787" s="14"/>
      <c r="C787" s="14"/>
      <c r="D787" s="14"/>
      <c r="E787" s="14"/>
      <c r="F787" s="14"/>
      <c r="G787" s="14"/>
      <c r="H787" s="14"/>
      <c r="I787" s="14"/>
      <c r="K787" s="14"/>
      <c r="L787" s="14"/>
      <c r="M787" s="14"/>
      <c r="N787" s="14"/>
      <c r="O787" s="14"/>
    </row>
    <row r="788">
      <c r="A788" s="14"/>
      <c r="B788" s="14"/>
      <c r="C788" s="14"/>
      <c r="D788" s="14"/>
      <c r="E788" s="14"/>
      <c r="F788" s="14"/>
      <c r="G788" s="14"/>
      <c r="H788" s="14"/>
      <c r="I788" s="14"/>
      <c r="K788" s="14"/>
      <c r="L788" s="14"/>
      <c r="M788" s="14"/>
      <c r="N788" s="14"/>
      <c r="O788" s="14"/>
    </row>
    <row r="789">
      <c r="A789" s="14"/>
      <c r="B789" s="14"/>
      <c r="C789" s="14"/>
      <c r="D789" s="14"/>
      <c r="E789" s="14"/>
      <c r="F789" s="14"/>
      <c r="G789" s="14"/>
      <c r="H789" s="14"/>
      <c r="I789" s="14"/>
      <c r="K789" s="14"/>
      <c r="L789" s="14"/>
      <c r="M789" s="14"/>
      <c r="N789" s="14"/>
      <c r="O789" s="14"/>
    </row>
    <row r="790">
      <c r="A790" s="14"/>
      <c r="B790" s="14"/>
      <c r="C790" s="14"/>
      <c r="D790" s="14"/>
      <c r="E790" s="14"/>
      <c r="F790" s="14"/>
      <c r="G790" s="14"/>
      <c r="H790" s="14"/>
      <c r="I790" s="14"/>
      <c r="K790" s="14"/>
      <c r="L790" s="14"/>
      <c r="M790" s="14"/>
      <c r="N790" s="14"/>
      <c r="O790" s="14"/>
    </row>
    <row r="791">
      <c r="A791" s="14"/>
      <c r="B791" s="14"/>
      <c r="C791" s="14"/>
      <c r="D791" s="14"/>
      <c r="E791" s="14"/>
      <c r="F791" s="14"/>
      <c r="G791" s="14"/>
      <c r="H791" s="14"/>
      <c r="I791" s="14"/>
      <c r="K791" s="14"/>
      <c r="L791" s="14"/>
      <c r="M791" s="14"/>
      <c r="N791" s="14"/>
      <c r="O791" s="14"/>
    </row>
    <row r="792">
      <c r="A792" s="14"/>
      <c r="B792" s="14"/>
      <c r="C792" s="14"/>
      <c r="D792" s="14"/>
      <c r="E792" s="14"/>
      <c r="F792" s="14"/>
      <c r="G792" s="14"/>
      <c r="H792" s="14"/>
      <c r="I792" s="14"/>
      <c r="K792" s="14"/>
      <c r="L792" s="14"/>
      <c r="M792" s="14"/>
      <c r="N792" s="14"/>
      <c r="O792" s="14"/>
    </row>
    <row r="793">
      <c r="A793" s="14"/>
      <c r="B793" s="14"/>
      <c r="C793" s="14"/>
      <c r="D793" s="14"/>
      <c r="E793" s="14"/>
      <c r="F793" s="14"/>
      <c r="G793" s="14"/>
      <c r="H793" s="14"/>
      <c r="I793" s="14"/>
      <c r="K793" s="14"/>
      <c r="L793" s="14"/>
      <c r="M793" s="14"/>
      <c r="N793" s="14"/>
      <c r="O793" s="14"/>
    </row>
    <row r="794">
      <c r="A794" s="14"/>
      <c r="B794" s="14"/>
      <c r="C794" s="14"/>
      <c r="D794" s="14"/>
      <c r="E794" s="14"/>
      <c r="F794" s="14"/>
      <c r="G794" s="14"/>
      <c r="H794" s="14"/>
      <c r="I794" s="14"/>
      <c r="K794" s="14"/>
      <c r="L794" s="14"/>
      <c r="M794" s="14"/>
      <c r="N794" s="14"/>
      <c r="O794" s="14"/>
    </row>
    <row r="795">
      <c r="A795" s="14"/>
      <c r="B795" s="14"/>
      <c r="C795" s="14"/>
      <c r="D795" s="14"/>
      <c r="E795" s="14"/>
      <c r="F795" s="14"/>
      <c r="G795" s="14"/>
      <c r="H795" s="14"/>
      <c r="I795" s="14"/>
      <c r="K795" s="14"/>
      <c r="L795" s="14"/>
      <c r="M795" s="14"/>
      <c r="N795" s="14"/>
      <c r="O795" s="14"/>
    </row>
    <row r="796">
      <c r="A796" s="14"/>
      <c r="B796" s="14"/>
      <c r="C796" s="14"/>
      <c r="D796" s="14"/>
      <c r="E796" s="14"/>
      <c r="F796" s="14"/>
      <c r="G796" s="14"/>
      <c r="H796" s="14"/>
      <c r="I796" s="14"/>
      <c r="K796" s="14"/>
      <c r="L796" s="14"/>
      <c r="M796" s="14"/>
      <c r="N796" s="14"/>
      <c r="O796" s="14"/>
    </row>
    <row r="797">
      <c r="A797" s="14"/>
      <c r="B797" s="14"/>
      <c r="C797" s="14"/>
      <c r="D797" s="14"/>
      <c r="E797" s="14"/>
      <c r="F797" s="14"/>
      <c r="G797" s="14"/>
      <c r="H797" s="14"/>
      <c r="I797" s="14"/>
      <c r="K797" s="14"/>
      <c r="L797" s="14"/>
      <c r="M797" s="14"/>
      <c r="N797" s="14"/>
      <c r="O797" s="14"/>
    </row>
    <row r="798">
      <c r="A798" s="14"/>
      <c r="B798" s="14"/>
      <c r="C798" s="14"/>
      <c r="D798" s="14"/>
      <c r="E798" s="14"/>
      <c r="F798" s="14"/>
      <c r="G798" s="14"/>
      <c r="H798" s="14"/>
      <c r="I798" s="14"/>
      <c r="K798" s="14"/>
      <c r="L798" s="14"/>
      <c r="M798" s="14"/>
      <c r="N798" s="14"/>
      <c r="O798" s="14"/>
    </row>
    <row r="799">
      <c r="A799" s="14"/>
      <c r="B799" s="14"/>
      <c r="C799" s="14"/>
      <c r="D799" s="14"/>
      <c r="E799" s="14"/>
      <c r="F799" s="14"/>
      <c r="G799" s="14"/>
      <c r="H799" s="14"/>
      <c r="I799" s="14"/>
      <c r="K799" s="14"/>
      <c r="L799" s="14"/>
      <c r="M799" s="14"/>
      <c r="N799" s="14"/>
      <c r="O799" s="14"/>
    </row>
    <row r="800">
      <c r="A800" s="14"/>
      <c r="B800" s="14"/>
      <c r="C800" s="14"/>
      <c r="D800" s="14"/>
      <c r="E800" s="14"/>
      <c r="F800" s="14"/>
      <c r="G800" s="14"/>
      <c r="H800" s="14"/>
      <c r="I800" s="14"/>
      <c r="K800" s="14"/>
      <c r="L800" s="14"/>
      <c r="M800" s="14"/>
      <c r="N800" s="14"/>
      <c r="O800" s="14"/>
    </row>
    <row r="801">
      <c r="A801" s="14"/>
      <c r="B801" s="14"/>
      <c r="C801" s="14"/>
      <c r="D801" s="14"/>
      <c r="E801" s="14"/>
      <c r="F801" s="14"/>
      <c r="G801" s="14"/>
      <c r="H801" s="14"/>
      <c r="I801" s="14"/>
      <c r="K801" s="14"/>
      <c r="L801" s="14"/>
      <c r="M801" s="14"/>
      <c r="N801" s="14"/>
      <c r="O801" s="14"/>
    </row>
    <row r="802">
      <c r="A802" s="14"/>
      <c r="B802" s="14"/>
      <c r="C802" s="14"/>
      <c r="D802" s="14"/>
      <c r="E802" s="14"/>
      <c r="F802" s="14"/>
      <c r="G802" s="14"/>
      <c r="H802" s="14"/>
      <c r="I802" s="14"/>
      <c r="K802" s="14"/>
      <c r="L802" s="14"/>
      <c r="M802" s="14"/>
      <c r="N802" s="14"/>
      <c r="O802" s="14"/>
    </row>
    <row r="803">
      <c r="A803" s="14"/>
      <c r="B803" s="14"/>
      <c r="C803" s="14"/>
      <c r="D803" s="14"/>
      <c r="E803" s="14"/>
      <c r="F803" s="14"/>
      <c r="G803" s="14"/>
      <c r="H803" s="14"/>
      <c r="I803" s="14"/>
      <c r="K803" s="14"/>
      <c r="L803" s="14"/>
      <c r="M803" s="14"/>
      <c r="N803" s="14"/>
      <c r="O803" s="14"/>
    </row>
    <row r="804">
      <c r="A804" s="14"/>
      <c r="B804" s="14"/>
      <c r="C804" s="14"/>
      <c r="D804" s="14"/>
      <c r="E804" s="14"/>
      <c r="F804" s="14"/>
      <c r="G804" s="14"/>
      <c r="H804" s="14"/>
      <c r="I804" s="14"/>
      <c r="K804" s="14"/>
      <c r="L804" s="14"/>
      <c r="M804" s="14"/>
      <c r="N804" s="14"/>
      <c r="O804" s="14"/>
    </row>
    <row r="805">
      <c r="A805" s="14"/>
      <c r="B805" s="14"/>
      <c r="C805" s="14"/>
      <c r="D805" s="14"/>
      <c r="E805" s="14"/>
      <c r="F805" s="14"/>
      <c r="G805" s="14"/>
      <c r="H805" s="14"/>
      <c r="I805" s="14"/>
      <c r="K805" s="14"/>
      <c r="L805" s="14"/>
      <c r="M805" s="14"/>
      <c r="N805" s="14"/>
      <c r="O805" s="14"/>
    </row>
    <row r="806">
      <c r="A806" s="14"/>
      <c r="B806" s="14"/>
      <c r="C806" s="14"/>
      <c r="D806" s="14"/>
      <c r="E806" s="14"/>
      <c r="F806" s="14"/>
      <c r="G806" s="14"/>
      <c r="H806" s="14"/>
      <c r="I806" s="14"/>
      <c r="K806" s="14"/>
      <c r="L806" s="14"/>
      <c r="M806" s="14"/>
      <c r="N806" s="14"/>
      <c r="O806" s="14"/>
    </row>
    <row r="807">
      <c r="A807" s="14"/>
      <c r="B807" s="14"/>
      <c r="C807" s="14"/>
      <c r="D807" s="14"/>
      <c r="E807" s="14"/>
      <c r="F807" s="14"/>
      <c r="G807" s="14"/>
      <c r="H807" s="14"/>
      <c r="I807" s="14"/>
      <c r="K807" s="14"/>
      <c r="L807" s="14"/>
      <c r="M807" s="14"/>
      <c r="N807" s="14"/>
      <c r="O807" s="14"/>
    </row>
    <row r="808">
      <c r="A808" s="14"/>
      <c r="B808" s="14"/>
      <c r="C808" s="14"/>
      <c r="D808" s="14"/>
      <c r="E808" s="14"/>
      <c r="F808" s="14"/>
      <c r="G808" s="14"/>
      <c r="H808" s="14"/>
      <c r="I808" s="14"/>
      <c r="K808" s="14"/>
      <c r="L808" s="14"/>
      <c r="M808" s="14"/>
      <c r="N808" s="14"/>
      <c r="O808" s="14"/>
    </row>
    <row r="809">
      <c r="A809" s="14"/>
      <c r="B809" s="14"/>
      <c r="C809" s="14"/>
      <c r="D809" s="14"/>
      <c r="E809" s="14"/>
      <c r="F809" s="14"/>
      <c r="G809" s="14"/>
      <c r="H809" s="14"/>
      <c r="I809" s="14"/>
      <c r="K809" s="14"/>
      <c r="L809" s="14"/>
      <c r="M809" s="14"/>
      <c r="N809" s="14"/>
      <c r="O809" s="14"/>
    </row>
    <row r="810">
      <c r="A810" s="14"/>
      <c r="B810" s="14"/>
      <c r="C810" s="14"/>
      <c r="D810" s="14"/>
      <c r="E810" s="14"/>
      <c r="F810" s="14"/>
      <c r="G810" s="14"/>
      <c r="H810" s="14"/>
      <c r="I810" s="14"/>
      <c r="K810" s="14"/>
      <c r="L810" s="14"/>
      <c r="M810" s="14"/>
      <c r="N810" s="14"/>
      <c r="O810" s="14"/>
    </row>
    <row r="811">
      <c r="A811" s="14"/>
      <c r="B811" s="14"/>
      <c r="C811" s="14"/>
      <c r="D811" s="14"/>
      <c r="E811" s="14"/>
      <c r="F811" s="14"/>
      <c r="G811" s="14"/>
      <c r="H811" s="14"/>
      <c r="I811" s="14"/>
      <c r="K811" s="14"/>
      <c r="L811" s="14"/>
      <c r="M811" s="14"/>
      <c r="N811" s="14"/>
      <c r="O811" s="14"/>
    </row>
    <row r="812">
      <c r="A812" s="14"/>
      <c r="B812" s="14"/>
      <c r="C812" s="14"/>
      <c r="D812" s="14"/>
      <c r="E812" s="14"/>
      <c r="F812" s="14"/>
      <c r="G812" s="14"/>
      <c r="H812" s="14"/>
      <c r="I812" s="14"/>
      <c r="K812" s="14"/>
      <c r="L812" s="14"/>
      <c r="M812" s="14"/>
      <c r="N812" s="14"/>
      <c r="O812" s="14"/>
    </row>
    <row r="813">
      <c r="A813" s="14"/>
      <c r="B813" s="14"/>
      <c r="C813" s="14"/>
      <c r="D813" s="14"/>
      <c r="E813" s="14"/>
      <c r="F813" s="14"/>
      <c r="G813" s="14"/>
      <c r="H813" s="14"/>
      <c r="I813" s="14"/>
      <c r="K813" s="14"/>
      <c r="L813" s="14"/>
      <c r="M813" s="14"/>
      <c r="N813" s="14"/>
      <c r="O813" s="14"/>
    </row>
    <row r="814">
      <c r="A814" s="14"/>
      <c r="B814" s="14"/>
      <c r="C814" s="14"/>
      <c r="D814" s="14"/>
      <c r="E814" s="14"/>
      <c r="F814" s="14"/>
      <c r="G814" s="14"/>
      <c r="H814" s="14"/>
      <c r="I814" s="14"/>
      <c r="K814" s="14"/>
      <c r="L814" s="14"/>
      <c r="M814" s="14"/>
      <c r="N814" s="14"/>
      <c r="O814" s="14"/>
    </row>
    <row r="815">
      <c r="A815" s="14"/>
      <c r="B815" s="14"/>
      <c r="C815" s="14"/>
      <c r="D815" s="14"/>
      <c r="E815" s="14"/>
      <c r="F815" s="14"/>
      <c r="G815" s="14"/>
      <c r="H815" s="14"/>
      <c r="I815" s="14"/>
      <c r="K815" s="14"/>
      <c r="L815" s="14"/>
      <c r="M815" s="14"/>
      <c r="N815" s="14"/>
      <c r="O815" s="14"/>
    </row>
    <row r="816">
      <c r="A816" s="14"/>
      <c r="B816" s="14"/>
      <c r="C816" s="14"/>
      <c r="D816" s="14"/>
      <c r="E816" s="14"/>
      <c r="F816" s="14"/>
      <c r="G816" s="14"/>
      <c r="H816" s="14"/>
      <c r="I816" s="14"/>
      <c r="K816" s="14"/>
      <c r="L816" s="14"/>
      <c r="M816" s="14"/>
      <c r="N816" s="14"/>
      <c r="O816" s="14"/>
    </row>
    <row r="817">
      <c r="A817" s="14"/>
      <c r="B817" s="14"/>
      <c r="C817" s="14"/>
      <c r="D817" s="14"/>
      <c r="E817" s="14"/>
      <c r="F817" s="14"/>
      <c r="G817" s="14"/>
      <c r="H817" s="14"/>
      <c r="I817" s="14"/>
      <c r="K817" s="14"/>
      <c r="L817" s="14"/>
      <c r="M817" s="14"/>
      <c r="N817" s="14"/>
      <c r="O817" s="14"/>
    </row>
    <row r="818">
      <c r="A818" s="14"/>
      <c r="B818" s="14"/>
      <c r="C818" s="14"/>
      <c r="D818" s="14"/>
      <c r="E818" s="14"/>
      <c r="F818" s="14"/>
      <c r="G818" s="14"/>
      <c r="H818" s="14"/>
      <c r="I818" s="14"/>
      <c r="K818" s="14"/>
      <c r="L818" s="14"/>
      <c r="M818" s="14"/>
      <c r="N818" s="14"/>
      <c r="O818" s="14"/>
    </row>
    <row r="819">
      <c r="A819" s="14"/>
      <c r="B819" s="14"/>
      <c r="C819" s="14"/>
      <c r="D819" s="14"/>
      <c r="E819" s="14"/>
      <c r="F819" s="14"/>
      <c r="G819" s="14"/>
      <c r="H819" s="14"/>
      <c r="I819" s="14"/>
      <c r="K819" s="14"/>
      <c r="L819" s="14"/>
      <c r="M819" s="14"/>
      <c r="N819" s="14"/>
      <c r="O819" s="14"/>
    </row>
    <row r="820">
      <c r="A820" s="14"/>
      <c r="B820" s="14"/>
      <c r="C820" s="14"/>
      <c r="D820" s="14"/>
      <c r="E820" s="14"/>
      <c r="F820" s="14"/>
      <c r="G820" s="14"/>
      <c r="H820" s="14"/>
      <c r="I820" s="14"/>
      <c r="K820" s="14"/>
      <c r="L820" s="14"/>
      <c r="M820" s="14"/>
      <c r="N820" s="14"/>
      <c r="O820" s="14"/>
    </row>
    <row r="821">
      <c r="A821" s="14"/>
      <c r="B821" s="14"/>
      <c r="C821" s="14"/>
      <c r="D821" s="14"/>
      <c r="E821" s="14"/>
      <c r="F821" s="14"/>
      <c r="G821" s="14"/>
      <c r="H821" s="14"/>
      <c r="I821" s="14"/>
      <c r="K821" s="14"/>
      <c r="L821" s="14"/>
      <c r="M821" s="14"/>
      <c r="N821" s="14"/>
      <c r="O821" s="14"/>
    </row>
    <row r="822">
      <c r="A822" s="14"/>
      <c r="B822" s="14"/>
      <c r="C822" s="14"/>
      <c r="D822" s="14"/>
      <c r="E822" s="14"/>
      <c r="F822" s="14"/>
      <c r="G822" s="14"/>
      <c r="H822" s="14"/>
      <c r="I822" s="14"/>
      <c r="K822" s="14"/>
      <c r="L822" s="14"/>
      <c r="M822" s="14"/>
      <c r="N822" s="14"/>
      <c r="O822" s="14"/>
    </row>
    <row r="823">
      <c r="A823" s="14"/>
      <c r="B823" s="14"/>
      <c r="C823" s="14"/>
      <c r="D823" s="14"/>
      <c r="E823" s="14"/>
      <c r="F823" s="14"/>
      <c r="G823" s="14"/>
      <c r="H823" s="14"/>
      <c r="I823" s="14"/>
      <c r="K823" s="14"/>
      <c r="L823" s="14"/>
      <c r="M823" s="14"/>
      <c r="N823" s="14"/>
      <c r="O823" s="14"/>
    </row>
    <row r="824">
      <c r="A824" s="14"/>
      <c r="B824" s="14"/>
      <c r="C824" s="14"/>
      <c r="D824" s="14"/>
      <c r="E824" s="14"/>
      <c r="F824" s="14"/>
      <c r="G824" s="14"/>
      <c r="H824" s="14"/>
      <c r="I824" s="14"/>
      <c r="K824" s="14"/>
      <c r="L824" s="14"/>
      <c r="M824" s="14"/>
      <c r="N824" s="14"/>
      <c r="O824" s="14"/>
    </row>
    <row r="825">
      <c r="A825" s="14"/>
      <c r="B825" s="14"/>
      <c r="C825" s="14"/>
      <c r="D825" s="14"/>
      <c r="E825" s="14"/>
      <c r="F825" s="14"/>
      <c r="G825" s="14"/>
      <c r="H825" s="14"/>
      <c r="I825" s="14"/>
      <c r="K825" s="14"/>
      <c r="L825" s="14"/>
      <c r="M825" s="14"/>
      <c r="N825" s="14"/>
      <c r="O825" s="14"/>
    </row>
    <row r="826">
      <c r="A826" s="14"/>
      <c r="B826" s="14"/>
      <c r="C826" s="14"/>
      <c r="D826" s="14"/>
      <c r="E826" s="14"/>
      <c r="F826" s="14"/>
      <c r="G826" s="14"/>
      <c r="H826" s="14"/>
      <c r="I826" s="14"/>
      <c r="K826" s="14"/>
      <c r="L826" s="14"/>
      <c r="M826" s="14"/>
      <c r="N826" s="14"/>
      <c r="O826" s="14"/>
    </row>
    <row r="827">
      <c r="A827" s="14"/>
      <c r="B827" s="14"/>
      <c r="C827" s="14"/>
      <c r="D827" s="14"/>
      <c r="E827" s="14"/>
      <c r="F827" s="14"/>
      <c r="G827" s="14"/>
      <c r="H827" s="14"/>
      <c r="I827" s="14"/>
      <c r="K827" s="14"/>
      <c r="L827" s="14"/>
      <c r="M827" s="14"/>
      <c r="N827" s="14"/>
      <c r="O827" s="14"/>
    </row>
    <row r="828">
      <c r="A828" s="14"/>
      <c r="B828" s="14"/>
      <c r="C828" s="14"/>
      <c r="D828" s="14"/>
      <c r="E828" s="14"/>
      <c r="F828" s="14"/>
      <c r="G828" s="14"/>
      <c r="H828" s="14"/>
      <c r="I828" s="14"/>
      <c r="K828" s="14"/>
      <c r="L828" s="14"/>
      <c r="M828" s="14"/>
      <c r="N828" s="14"/>
      <c r="O828" s="14"/>
    </row>
    <row r="829">
      <c r="A829" s="14"/>
      <c r="B829" s="14"/>
      <c r="C829" s="14"/>
      <c r="D829" s="14"/>
      <c r="E829" s="14"/>
      <c r="F829" s="14"/>
      <c r="G829" s="14"/>
      <c r="H829" s="14"/>
      <c r="I829" s="14"/>
      <c r="K829" s="14"/>
      <c r="L829" s="14"/>
      <c r="M829" s="14"/>
      <c r="N829" s="14"/>
      <c r="O829" s="14"/>
    </row>
    <row r="830">
      <c r="A830" s="14"/>
      <c r="B830" s="14"/>
      <c r="C830" s="14"/>
      <c r="D830" s="14"/>
      <c r="E830" s="14"/>
      <c r="F830" s="14"/>
      <c r="G830" s="14"/>
      <c r="H830" s="14"/>
      <c r="I830" s="14"/>
      <c r="K830" s="14"/>
      <c r="L830" s="14"/>
      <c r="M830" s="14"/>
      <c r="N830" s="14"/>
      <c r="O830" s="14"/>
    </row>
    <row r="831">
      <c r="A831" s="14"/>
      <c r="B831" s="14"/>
      <c r="C831" s="14"/>
      <c r="D831" s="14"/>
      <c r="E831" s="14"/>
      <c r="F831" s="14"/>
      <c r="G831" s="14"/>
      <c r="H831" s="14"/>
      <c r="I831" s="14"/>
      <c r="K831" s="14"/>
      <c r="L831" s="14"/>
      <c r="M831" s="14"/>
      <c r="N831" s="14"/>
      <c r="O831" s="14"/>
    </row>
    <row r="832">
      <c r="A832" s="14"/>
      <c r="B832" s="14"/>
      <c r="C832" s="14"/>
      <c r="D832" s="14"/>
      <c r="E832" s="14"/>
      <c r="F832" s="14"/>
      <c r="G832" s="14"/>
      <c r="H832" s="14"/>
      <c r="I832" s="14"/>
      <c r="K832" s="14"/>
      <c r="L832" s="14"/>
      <c r="M832" s="14"/>
      <c r="N832" s="14"/>
      <c r="O832" s="14"/>
    </row>
    <row r="833">
      <c r="A833" s="14"/>
      <c r="B833" s="14"/>
      <c r="C833" s="14"/>
      <c r="D833" s="14"/>
      <c r="E833" s="14"/>
      <c r="F833" s="14"/>
      <c r="G833" s="14"/>
      <c r="H833" s="14"/>
      <c r="I833" s="14"/>
      <c r="K833" s="14"/>
      <c r="L833" s="14"/>
      <c r="M833" s="14"/>
      <c r="N833" s="14"/>
      <c r="O833" s="14"/>
    </row>
    <row r="834">
      <c r="A834" s="14"/>
      <c r="B834" s="14"/>
      <c r="C834" s="14"/>
      <c r="D834" s="14"/>
      <c r="E834" s="14"/>
      <c r="F834" s="14"/>
      <c r="G834" s="14"/>
      <c r="H834" s="14"/>
      <c r="I834" s="14"/>
      <c r="K834" s="14"/>
      <c r="L834" s="14"/>
      <c r="M834" s="14"/>
      <c r="N834" s="14"/>
      <c r="O834" s="14"/>
    </row>
    <row r="835">
      <c r="A835" s="14"/>
      <c r="B835" s="14"/>
      <c r="C835" s="14"/>
      <c r="D835" s="14"/>
      <c r="E835" s="14"/>
      <c r="F835" s="14"/>
      <c r="G835" s="14"/>
      <c r="H835" s="14"/>
      <c r="I835" s="14"/>
      <c r="K835" s="14"/>
      <c r="L835" s="14"/>
      <c r="M835" s="14"/>
      <c r="N835" s="14"/>
      <c r="O835" s="14"/>
    </row>
    <row r="836">
      <c r="A836" s="14"/>
      <c r="B836" s="14"/>
      <c r="C836" s="14"/>
      <c r="D836" s="14"/>
      <c r="E836" s="14"/>
      <c r="F836" s="14"/>
      <c r="G836" s="14"/>
      <c r="H836" s="14"/>
      <c r="I836" s="14"/>
      <c r="K836" s="14"/>
      <c r="L836" s="14"/>
      <c r="M836" s="14"/>
      <c r="N836" s="14"/>
      <c r="O836" s="14"/>
    </row>
    <row r="837">
      <c r="A837" s="14"/>
      <c r="B837" s="14"/>
      <c r="C837" s="14"/>
      <c r="D837" s="14"/>
      <c r="E837" s="14"/>
      <c r="F837" s="14"/>
      <c r="G837" s="14"/>
      <c r="H837" s="14"/>
      <c r="I837" s="14"/>
      <c r="K837" s="14"/>
      <c r="L837" s="14"/>
      <c r="M837" s="14"/>
      <c r="N837" s="14"/>
      <c r="O837" s="14"/>
    </row>
    <row r="838">
      <c r="A838" s="14"/>
      <c r="B838" s="14"/>
      <c r="C838" s="14"/>
      <c r="D838" s="14"/>
      <c r="E838" s="14"/>
      <c r="F838" s="14"/>
      <c r="G838" s="14"/>
      <c r="H838" s="14"/>
      <c r="I838" s="14"/>
      <c r="K838" s="14"/>
      <c r="L838" s="14"/>
      <c r="M838" s="14"/>
      <c r="N838" s="14"/>
      <c r="O838" s="14"/>
    </row>
    <row r="839">
      <c r="A839" s="14"/>
      <c r="B839" s="14"/>
      <c r="C839" s="14"/>
      <c r="D839" s="14"/>
      <c r="E839" s="14"/>
      <c r="F839" s="14"/>
      <c r="G839" s="14"/>
      <c r="H839" s="14"/>
      <c r="I839" s="14"/>
      <c r="K839" s="14"/>
      <c r="L839" s="14"/>
      <c r="M839" s="14"/>
      <c r="N839" s="14"/>
      <c r="O839" s="14"/>
    </row>
    <row r="840">
      <c r="A840" s="14"/>
      <c r="B840" s="14"/>
      <c r="C840" s="14"/>
      <c r="D840" s="14"/>
      <c r="E840" s="14"/>
      <c r="F840" s="14"/>
      <c r="G840" s="14"/>
      <c r="H840" s="14"/>
      <c r="I840" s="14"/>
      <c r="K840" s="14"/>
      <c r="L840" s="14"/>
      <c r="M840" s="14"/>
      <c r="N840" s="14"/>
      <c r="O840" s="14"/>
    </row>
    <row r="841">
      <c r="A841" s="14"/>
      <c r="B841" s="14"/>
      <c r="C841" s="14"/>
      <c r="D841" s="14"/>
      <c r="E841" s="14"/>
      <c r="F841" s="14"/>
      <c r="G841" s="14"/>
      <c r="H841" s="14"/>
      <c r="I841" s="14"/>
      <c r="K841" s="14"/>
      <c r="L841" s="14"/>
      <c r="M841" s="14"/>
      <c r="N841" s="14"/>
      <c r="O841" s="14"/>
    </row>
    <row r="842">
      <c r="A842" s="14"/>
      <c r="B842" s="14"/>
      <c r="C842" s="14"/>
      <c r="D842" s="14"/>
      <c r="E842" s="14"/>
      <c r="F842" s="14"/>
      <c r="G842" s="14"/>
      <c r="H842" s="14"/>
      <c r="I842" s="14"/>
      <c r="K842" s="14"/>
      <c r="L842" s="14"/>
      <c r="M842" s="14"/>
      <c r="N842" s="14"/>
      <c r="O842" s="14"/>
    </row>
    <row r="843">
      <c r="A843" s="14"/>
      <c r="B843" s="14"/>
      <c r="C843" s="14"/>
      <c r="D843" s="14"/>
      <c r="E843" s="14"/>
      <c r="F843" s="14"/>
      <c r="G843" s="14"/>
      <c r="H843" s="14"/>
      <c r="I843" s="14"/>
      <c r="K843" s="14"/>
      <c r="L843" s="14"/>
      <c r="M843" s="14"/>
      <c r="N843" s="14"/>
      <c r="O843" s="14"/>
    </row>
    <row r="844">
      <c r="A844" s="14"/>
      <c r="B844" s="14"/>
      <c r="C844" s="14"/>
      <c r="D844" s="14"/>
      <c r="E844" s="14"/>
      <c r="F844" s="14"/>
      <c r="G844" s="14"/>
      <c r="H844" s="14"/>
      <c r="I844" s="14"/>
      <c r="K844" s="14"/>
      <c r="L844" s="14"/>
      <c r="M844" s="14"/>
      <c r="N844" s="14"/>
      <c r="O844" s="14"/>
    </row>
    <row r="845">
      <c r="A845" s="14"/>
      <c r="B845" s="14"/>
      <c r="C845" s="14"/>
      <c r="D845" s="14"/>
      <c r="E845" s="14"/>
      <c r="F845" s="14"/>
      <c r="G845" s="14"/>
      <c r="H845" s="14"/>
      <c r="I845" s="14"/>
      <c r="K845" s="14"/>
      <c r="L845" s="14"/>
      <c r="M845" s="14"/>
      <c r="N845" s="14"/>
      <c r="O845" s="14"/>
    </row>
    <row r="846">
      <c r="A846" s="14"/>
      <c r="B846" s="14"/>
      <c r="C846" s="14"/>
      <c r="D846" s="14"/>
      <c r="E846" s="14"/>
      <c r="F846" s="14"/>
      <c r="G846" s="14"/>
      <c r="H846" s="14"/>
      <c r="I846" s="14"/>
      <c r="K846" s="14"/>
      <c r="L846" s="14"/>
      <c r="M846" s="14"/>
      <c r="N846" s="14"/>
      <c r="O846" s="14"/>
    </row>
    <row r="847">
      <c r="A847" s="14"/>
      <c r="B847" s="14"/>
      <c r="C847" s="14"/>
      <c r="D847" s="14"/>
      <c r="E847" s="14"/>
      <c r="F847" s="14"/>
      <c r="G847" s="14"/>
      <c r="H847" s="14"/>
      <c r="I847" s="14"/>
      <c r="K847" s="14"/>
      <c r="L847" s="14"/>
      <c r="M847" s="14"/>
      <c r="N847" s="14"/>
      <c r="O847" s="14"/>
    </row>
    <row r="848">
      <c r="A848" s="14"/>
      <c r="B848" s="14"/>
      <c r="C848" s="14"/>
      <c r="D848" s="14"/>
      <c r="E848" s="14"/>
      <c r="F848" s="14"/>
      <c r="G848" s="14"/>
      <c r="H848" s="14"/>
      <c r="I848" s="14"/>
      <c r="K848" s="14"/>
      <c r="L848" s="14"/>
      <c r="M848" s="14"/>
      <c r="N848" s="14"/>
      <c r="O848" s="14"/>
    </row>
    <row r="849">
      <c r="A849" s="14"/>
      <c r="B849" s="14"/>
      <c r="C849" s="14"/>
      <c r="D849" s="14"/>
      <c r="E849" s="14"/>
      <c r="F849" s="14"/>
      <c r="G849" s="14"/>
      <c r="H849" s="14"/>
      <c r="I849" s="14"/>
      <c r="K849" s="14"/>
      <c r="L849" s="14"/>
      <c r="M849" s="14"/>
      <c r="N849" s="14"/>
      <c r="O849" s="14"/>
    </row>
    <row r="850">
      <c r="A850" s="14"/>
      <c r="B850" s="14"/>
      <c r="C850" s="14"/>
      <c r="D850" s="14"/>
      <c r="E850" s="14"/>
      <c r="F850" s="14"/>
      <c r="G850" s="14"/>
      <c r="H850" s="14"/>
      <c r="I850" s="14"/>
      <c r="K850" s="14"/>
      <c r="L850" s="14"/>
      <c r="M850" s="14"/>
      <c r="N850" s="14"/>
      <c r="O850" s="14"/>
    </row>
    <row r="851">
      <c r="A851" s="14"/>
      <c r="B851" s="14"/>
      <c r="C851" s="14"/>
      <c r="D851" s="14"/>
      <c r="E851" s="14"/>
      <c r="F851" s="14"/>
      <c r="G851" s="14"/>
      <c r="H851" s="14"/>
      <c r="I851" s="14"/>
      <c r="K851" s="14"/>
      <c r="L851" s="14"/>
      <c r="M851" s="14"/>
      <c r="N851" s="14"/>
      <c r="O851" s="14"/>
    </row>
    <row r="852">
      <c r="A852" s="14"/>
      <c r="B852" s="14"/>
      <c r="C852" s="14"/>
      <c r="D852" s="14"/>
      <c r="E852" s="14"/>
      <c r="F852" s="14"/>
      <c r="G852" s="14"/>
      <c r="H852" s="14"/>
      <c r="I852" s="14"/>
      <c r="K852" s="14"/>
      <c r="L852" s="14"/>
      <c r="M852" s="14"/>
      <c r="N852" s="14"/>
      <c r="O852" s="14"/>
    </row>
    <row r="853">
      <c r="A853" s="14"/>
      <c r="B853" s="14"/>
      <c r="C853" s="14"/>
      <c r="D853" s="14"/>
      <c r="E853" s="14"/>
      <c r="F853" s="14"/>
      <c r="G853" s="14"/>
      <c r="H853" s="14"/>
      <c r="I853" s="14"/>
      <c r="K853" s="14"/>
      <c r="L853" s="14"/>
      <c r="M853" s="14"/>
      <c r="N853" s="14"/>
      <c r="O853" s="14"/>
    </row>
    <row r="854">
      <c r="A854" s="14"/>
      <c r="B854" s="14"/>
      <c r="C854" s="14"/>
      <c r="D854" s="14"/>
      <c r="E854" s="14"/>
      <c r="F854" s="14"/>
      <c r="G854" s="14"/>
      <c r="H854" s="14"/>
      <c r="I854" s="14"/>
      <c r="K854" s="14"/>
      <c r="L854" s="14"/>
      <c r="M854" s="14"/>
      <c r="N854" s="14"/>
      <c r="O854" s="14"/>
    </row>
    <row r="855">
      <c r="A855" s="14"/>
      <c r="B855" s="14"/>
      <c r="C855" s="14"/>
      <c r="D855" s="14"/>
      <c r="E855" s="14"/>
      <c r="F855" s="14"/>
      <c r="G855" s="14"/>
      <c r="H855" s="14"/>
      <c r="I855" s="14"/>
      <c r="K855" s="14"/>
      <c r="L855" s="14"/>
      <c r="M855" s="14"/>
      <c r="N855" s="14"/>
      <c r="O855" s="14"/>
    </row>
    <row r="856">
      <c r="A856" s="14"/>
      <c r="B856" s="14"/>
      <c r="C856" s="14"/>
      <c r="D856" s="14"/>
      <c r="E856" s="14"/>
      <c r="F856" s="14"/>
      <c r="G856" s="14"/>
      <c r="H856" s="14"/>
      <c r="I856" s="14"/>
      <c r="K856" s="14"/>
      <c r="L856" s="14"/>
      <c r="M856" s="14"/>
      <c r="N856" s="14"/>
      <c r="O856" s="14"/>
    </row>
    <row r="857">
      <c r="A857" s="14"/>
      <c r="B857" s="14"/>
      <c r="C857" s="14"/>
      <c r="D857" s="14"/>
      <c r="E857" s="14"/>
      <c r="F857" s="14"/>
      <c r="G857" s="14"/>
      <c r="H857" s="14"/>
      <c r="I857" s="14"/>
      <c r="K857" s="14"/>
      <c r="L857" s="14"/>
      <c r="M857" s="14"/>
      <c r="N857" s="14"/>
      <c r="O857" s="14"/>
    </row>
    <row r="858">
      <c r="A858" s="14"/>
      <c r="B858" s="14"/>
      <c r="C858" s="14"/>
      <c r="D858" s="14"/>
      <c r="E858" s="14"/>
      <c r="F858" s="14"/>
      <c r="G858" s="14"/>
      <c r="H858" s="14"/>
      <c r="I858" s="14"/>
      <c r="K858" s="14"/>
      <c r="L858" s="14"/>
      <c r="M858" s="14"/>
      <c r="N858" s="14"/>
      <c r="O858" s="14"/>
    </row>
    <row r="859">
      <c r="A859" s="14"/>
      <c r="B859" s="14"/>
      <c r="C859" s="14"/>
      <c r="D859" s="14"/>
      <c r="E859" s="14"/>
      <c r="F859" s="14"/>
      <c r="G859" s="14"/>
      <c r="H859" s="14"/>
      <c r="I859" s="14"/>
      <c r="K859" s="14"/>
      <c r="L859" s="14"/>
      <c r="M859" s="14"/>
      <c r="N859" s="14"/>
      <c r="O859" s="14"/>
    </row>
    <row r="860">
      <c r="A860" s="14"/>
      <c r="B860" s="14"/>
      <c r="C860" s="14"/>
      <c r="D860" s="14"/>
      <c r="E860" s="14"/>
      <c r="F860" s="14"/>
      <c r="G860" s="14"/>
      <c r="H860" s="14"/>
      <c r="I860" s="14"/>
      <c r="K860" s="14"/>
      <c r="L860" s="14"/>
      <c r="M860" s="14"/>
      <c r="N860" s="14"/>
      <c r="O860" s="14"/>
    </row>
    <row r="861">
      <c r="A861" s="14"/>
      <c r="B861" s="14"/>
      <c r="C861" s="14"/>
      <c r="D861" s="14"/>
      <c r="E861" s="14"/>
      <c r="F861" s="14"/>
      <c r="G861" s="14"/>
      <c r="H861" s="14"/>
      <c r="I861" s="14"/>
      <c r="K861" s="14"/>
      <c r="L861" s="14"/>
      <c r="M861" s="14"/>
      <c r="N861" s="14"/>
      <c r="O861" s="14"/>
    </row>
    <row r="862">
      <c r="A862" s="14"/>
      <c r="B862" s="14"/>
      <c r="C862" s="14"/>
      <c r="D862" s="14"/>
      <c r="E862" s="14"/>
      <c r="F862" s="14"/>
      <c r="G862" s="14"/>
      <c r="H862" s="14"/>
      <c r="I862" s="14"/>
      <c r="K862" s="14"/>
      <c r="L862" s="14"/>
      <c r="M862" s="14"/>
      <c r="N862" s="14"/>
      <c r="O862" s="14"/>
    </row>
    <row r="863">
      <c r="A863" s="14"/>
      <c r="B863" s="14"/>
      <c r="C863" s="14"/>
      <c r="D863" s="14"/>
      <c r="E863" s="14"/>
      <c r="F863" s="14"/>
      <c r="G863" s="14"/>
      <c r="H863" s="14"/>
      <c r="I863" s="14"/>
      <c r="K863" s="14"/>
      <c r="L863" s="14"/>
      <c r="M863" s="14"/>
      <c r="N863" s="14"/>
      <c r="O863" s="14"/>
    </row>
    <row r="864">
      <c r="A864" s="14"/>
      <c r="B864" s="14"/>
      <c r="C864" s="14"/>
      <c r="D864" s="14"/>
      <c r="E864" s="14"/>
      <c r="F864" s="14"/>
      <c r="G864" s="14"/>
      <c r="H864" s="14"/>
      <c r="I864" s="14"/>
      <c r="K864" s="14"/>
      <c r="L864" s="14"/>
      <c r="M864" s="14"/>
      <c r="N864" s="14"/>
      <c r="O864" s="14"/>
    </row>
    <row r="865">
      <c r="A865" s="14"/>
      <c r="B865" s="14"/>
      <c r="C865" s="14"/>
      <c r="D865" s="14"/>
      <c r="E865" s="14"/>
      <c r="F865" s="14"/>
      <c r="G865" s="14"/>
      <c r="H865" s="14"/>
      <c r="I865" s="14"/>
      <c r="K865" s="14"/>
      <c r="L865" s="14"/>
      <c r="M865" s="14"/>
      <c r="N865" s="14"/>
      <c r="O865" s="14"/>
    </row>
    <row r="866">
      <c r="A866" s="14"/>
      <c r="B866" s="14"/>
      <c r="C866" s="14"/>
      <c r="D866" s="14"/>
      <c r="E866" s="14"/>
      <c r="F866" s="14"/>
      <c r="G866" s="14"/>
      <c r="H866" s="14"/>
      <c r="I866" s="14"/>
      <c r="K866" s="14"/>
      <c r="L866" s="14"/>
      <c r="M866" s="14"/>
      <c r="N866" s="14"/>
      <c r="O866" s="14"/>
    </row>
    <row r="867">
      <c r="A867" s="14"/>
      <c r="B867" s="14"/>
      <c r="C867" s="14"/>
      <c r="D867" s="14"/>
      <c r="E867" s="14"/>
      <c r="F867" s="14"/>
      <c r="G867" s="14"/>
      <c r="H867" s="14"/>
      <c r="I867" s="14"/>
      <c r="K867" s="14"/>
      <c r="L867" s="14"/>
      <c r="M867" s="14"/>
      <c r="N867" s="14"/>
      <c r="O867" s="14"/>
    </row>
    <row r="868">
      <c r="A868" s="14"/>
      <c r="B868" s="14"/>
      <c r="C868" s="14"/>
      <c r="D868" s="14"/>
      <c r="E868" s="14"/>
      <c r="F868" s="14"/>
      <c r="G868" s="14"/>
      <c r="H868" s="14"/>
      <c r="I868" s="14"/>
      <c r="K868" s="14"/>
      <c r="L868" s="14"/>
      <c r="M868" s="14"/>
      <c r="N868" s="14"/>
      <c r="O868" s="14"/>
    </row>
    <row r="869">
      <c r="A869" s="14"/>
      <c r="B869" s="14"/>
      <c r="C869" s="14"/>
      <c r="D869" s="14"/>
      <c r="E869" s="14"/>
      <c r="F869" s="14"/>
      <c r="G869" s="14"/>
      <c r="H869" s="14"/>
      <c r="I869" s="14"/>
      <c r="K869" s="14"/>
      <c r="L869" s="14"/>
      <c r="M869" s="14"/>
      <c r="N869" s="14"/>
      <c r="O869" s="14"/>
    </row>
    <row r="870">
      <c r="A870" s="14"/>
      <c r="B870" s="14"/>
      <c r="C870" s="14"/>
      <c r="D870" s="14"/>
      <c r="E870" s="14"/>
      <c r="F870" s="14"/>
      <c r="G870" s="14"/>
      <c r="H870" s="14"/>
      <c r="I870" s="14"/>
      <c r="K870" s="14"/>
      <c r="L870" s="14"/>
      <c r="M870" s="14"/>
      <c r="N870" s="14"/>
      <c r="O870" s="14"/>
    </row>
    <row r="871">
      <c r="A871" s="14"/>
      <c r="B871" s="14"/>
      <c r="C871" s="14"/>
      <c r="D871" s="14"/>
      <c r="E871" s="14"/>
      <c r="F871" s="14"/>
      <c r="G871" s="14"/>
      <c r="H871" s="14"/>
      <c r="I871" s="14"/>
      <c r="K871" s="14"/>
      <c r="L871" s="14"/>
      <c r="M871" s="14"/>
      <c r="N871" s="14"/>
      <c r="O871" s="14"/>
    </row>
    <row r="872">
      <c r="A872" s="14"/>
      <c r="B872" s="14"/>
      <c r="C872" s="14"/>
      <c r="D872" s="14"/>
      <c r="E872" s="14"/>
      <c r="F872" s="14"/>
      <c r="G872" s="14"/>
      <c r="H872" s="14"/>
      <c r="I872" s="14"/>
      <c r="K872" s="14"/>
      <c r="L872" s="14"/>
      <c r="M872" s="14"/>
      <c r="N872" s="14"/>
      <c r="O872" s="14"/>
    </row>
    <row r="873">
      <c r="A873" s="14"/>
      <c r="B873" s="14"/>
      <c r="C873" s="14"/>
      <c r="D873" s="14"/>
      <c r="E873" s="14"/>
      <c r="F873" s="14"/>
      <c r="G873" s="14"/>
      <c r="H873" s="14"/>
      <c r="I873" s="14"/>
      <c r="K873" s="14"/>
      <c r="L873" s="14"/>
      <c r="M873" s="14"/>
      <c r="N873" s="14"/>
      <c r="O873" s="14"/>
    </row>
    <row r="874">
      <c r="A874" s="14"/>
      <c r="B874" s="14"/>
      <c r="C874" s="14"/>
      <c r="D874" s="14"/>
      <c r="E874" s="14"/>
      <c r="F874" s="14"/>
      <c r="G874" s="14"/>
      <c r="H874" s="14"/>
      <c r="I874" s="14"/>
      <c r="K874" s="14"/>
      <c r="L874" s="14"/>
      <c r="M874" s="14"/>
      <c r="N874" s="14"/>
      <c r="O874" s="14"/>
    </row>
    <row r="875">
      <c r="A875" s="14"/>
      <c r="B875" s="14"/>
      <c r="C875" s="14"/>
      <c r="D875" s="14"/>
      <c r="E875" s="14"/>
      <c r="F875" s="14"/>
      <c r="G875" s="14"/>
      <c r="H875" s="14"/>
      <c r="I875" s="14"/>
      <c r="K875" s="14"/>
      <c r="L875" s="14"/>
      <c r="M875" s="14"/>
      <c r="N875" s="14"/>
      <c r="O875" s="14"/>
    </row>
    <row r="876">
      <c r="A876" s="14"/>
      <c r="B876" s="14"/>
      <c r="C876" s="14"/>
      <c r="D876" s="14"/>
      <c r="E876" s="14"/>
      <c r="F876" s="14"/>
      <c r="G876" s="14"/>
      <c r="H876" s="14"/>
      <c r="I876" s="14"/>
      <c r="K876" s="14"/>
      <c r="L876" s="14"/>
      <c r="M876" s="14"/>
      <c r="N876" s="14"/>
      <c r="O876" s="14"/>
    </row>
    <row r="877">
      <c r="A877" s="14"/>
      <c r="B877" s="14"/>
      <c r="C877" s="14"/>
      <c r="D877" s="14"/>
      <c r="E877" s="14"/>
      <c r="F877" s="14"/>
      <c r="G877" s="14"/>
      <c r="H877" s="14"/>
      <c r="I877" s="14"/>
      <c r="K877" s="14"/>
      <c r="L877" s="14"/>
      <c r="M877" s="14"/>
      <c r="N877" s="14"/>
      <c r="O877" s="14"/>
    </row>
    <row r="878">
      <c r="A878" s="14"/>
      <c r="B878" s="14"/>
      <c r="C878" s="14"/>
      <c r="D878" s="14"/>
      <c r="E878" s="14"/>
      <c r="F878" s="14"/>
      <c r="G878" s="14"/>
      <c r="H878" s="14"/>
      <c r="I878" s="14"/>
      <c r="K878" s="14"/>
      <c r="L878" s="14"/>
      <c r="M878" s="14"/>
      <c r="N878" s="14"/>
      <c r="O878" s="14"/>
    </row>
    <row r="879">
      <c r="A879" s="14"/>
      <c r="B879" s="14"/>
      <c r="C879" s="14"/>
      <c r="D879" s="14"/>
      <c r="E879" s="14"/>
      <c r="F879" s="14"/>
      <c r="G879" s="14"/>
      <c r="H879" s="14"/>
      <c r="I879" s="14"/>
      <c r="K879" s="14"/>
      <c r="L879" s="14"/>
      <c r="M879" s="14"/>
      <c r="N879" s="14"/>
      <c r="O879" s="14"/>
    </row>
    <row r="880">
      <c r="A880" s="14"/>
      <c r="B880" s="14"/>
      <c r="C880" s="14"/>
      <c r="D880" s="14"/>
      <c r="E880" s="14"/>
      <c r="F880" s="14"/>
      <c r="G880" s="14"/>
      <c r="H880" s="14"/>
      <c r="I880" s="14"/>
      <c r="K880" s="14"/>
      <c r="L880" s="14"/>
      <c r="M880" s="14"/>
      <c r="N880" s="14"/>
      <c r="O880" s="14"/>
    </row>
    <row r="881">
      <c r="A881" s="14"/>
      <c r="B881" s="14"/>
      <c r="C881" s="14"/>
      <c r="D881" s="14"/>
      <c r="E881" s="14"/>
      <c r="F881" s="14"/>
      <c r="G881" s="14"/>
      <c r="H881" s="14"/>
      <c r="I881" s="14"/>
      <c r="K881" s="14"/>
      <c r="L881" s="14"/>
      <c r="M881" s="14"/>
      <c r="N881" s="14"/>
      <c r="O881" s="14"/>
    </row>
    <row r="882">
      <c r="A882" s="14"/>
      <c r="B882" s="14"/>
      <c r="C882" s="14"/>
      <c r="D882" s="14"/>
      <c r="E882" s="14"/>
      <c r="F882" s="14"/>
      <c r="G882" s="14"/>
      <c r="H882" s="14"/>
      <c r="I882" s="14"/>
      <c r="K882" s="14"/>
      <c r="L882" s="14"/>
      <c r="M882" s="14"/>
      <c r="N882" s="14"/>
      <c r="O882" s="14"/>
    </row>
    <row r="883">
      <c r="A883" s="14"/>
      <c r="B883" s="14"/>
      <c r="C883" s="14"/>
      <c r="D883" s="14"/>
      <c r="E883" s="14"/>
      <c r="F883" s="14"/>
      <c r="G883" s="14"/>
      <c r="H883" s="14"/>
      <c r="I883" s="14"/>
      <c r="K883" s="14"/>
      <c r="L883" s="14"/>
      <c r="M883" s="14"/>
      <c r="N883" s="14"/>
      <c r="O883" s="14"/>
    </row>
    <row r="884">
      <c r="A884" s="14"/>
      <c r="B884" s="14"/>
      <c r="C884" s="14"/>
      <c r="D884" s="14"/>
      <c r="E884" s="14"/>
      <c r="F884" s="14"/>
      <c r="G884" s="14"/>
      <c r="H884" s="14"/>
      <c r="I884" s="14"/>
      <c r="K884" s="14"/>
      <c r="L884" s="14"/>
      <c r="M884" s="14"/>
      <c r="N884" s="14"/>
      <c r="O884" s="14"/>
    </row>
    <row r="885">
      <c r="A885" s="14"/>
      <c r="B885" s="14"/>
      <c r="C885" s="14"/>
      <c r="D885" s="14"/>
      <c r="E885" s="14"/>
      <c r="F885" s="14"/>
      <c r="G885" s="14"/>
      <c r="H885" s="14"/>
      <c r="I885" s="14"/>
      <c r="K885" s="14"/>
      <c r="L885" s="14"/>
      <c r="M885" s="14"/>
      <c r="N885" s="14"/>
      <c r="O885" s="14"/>
    </row>
    <row r="886">
      <c r="A886" s="14"/>
      <c r="B886" s="14"/>
      <c r="C886" s="14"/>
      <c r="D886" s="14"/>
      <c r="E886" s="14"/>
      <c r="F886" s="14"/>
      <c r="G886" s="14"/>
      <c r="H886" s="14"/>
      <c r="I886" s="14"/>
      <c r="K886" s="14"/>
      <c r="L886" s="14"/>
      <c r="M886" s="14"/>
      <c r="N886" s="14"/>
      <c r="O886" s="14"/>
    </row>
    <row r="887">
      <c r="A887" s="14"/>
      <c r="B887" s="14"/>
      <c r="C887" s="14"/>
      <c r="D887" s="14"/>
      <c r="E887" s="14"/>
      <c r="F887" s="14"/>
      <c r="G887" s="14"/>
      <c r="H887" s="14"/>
      <c r="I887" s="14"/>
      <c r="K887" s="14"/>
      <c r="L887" s="14"/>
      <c r="M887" s="14"/>
      <c r="N887" s="14"/>
      <c r="O887" s="14"/>
    </row>
    <row r="888">
      <c r="A888" s="14"/>
      <c r="B888" s="14"/>
      <c r="C888" s="14"/>
      <c r="D888" s="14"/>
      <c r="E888" s="14"/>
      <c r="F888" s="14"/>
      <c r="G888" s="14"/>
      <c r="H888" s="14"/>
      <c r="I888" s="14"/>
      <c r="K888" s="14"/>
      <c r="L888" s="14"/>
      <c r="M888" s="14"/>
      <c r="N888" s="14"/>
      <c r="O888" s="14"/>
    </row>
    <row r="889">
      <c r="A889" s="14"/>
      <c r="B889" s="14"/>
      <c r="C889" s="14"/>
      <c r="D889" s="14"/>
      <c r="E889" s="14"/>
      <c r="F889" s="14"/>
      <c r="G889" s="14"/>
      <c r="H889" s="14"/>
      <c r="I889" s="14"/>
      <c r="K889" s="14"/>
      <c r="L889" s="14"/>
      <c r="M889" s="14"/>
      <c r="N889" s="14"/>
      <c r="O889" s="14"/>
    </row>
    <row r="890">
      <c r="A890" s="14"/>
      <c r="B890" s="14"/>
      <c r="C890" s="14"/>
      <c r="D890" s="14"/>
      <c r="E890" s="14"/>
      <c r="F890" s="14"/>
      <c r="G890" s="14"/>
      <c r="H890" s="14"/>
      <c r="I890" s="14"/>
      <c r="K890" s="14"/>
      <c r="L890" s="14"/>
      <c r="M890" s="14"/>
      <c r="N890" s="14"/>
      <c r="O890" s="14"/>
    </row>
    <row r="891">
      <c r="A891" s="14"/>
      <c r="B891" s="14"/>
      <c r="C891" s="14"/>
      <c r="D891" s="14"/>
      <c r="E891" s="14"/>
      <c r="F891" s="14"/>
      <c r="G891" s="14"/>
      <c r="H891" s="14"/>
      <c r="I891" s="14"/>
      <c r="K891" s="14"/>
      <c r="L891" s="14"/>
      <c r="M891" s="14"/>
      <c r="N891" s="14"/>
      <c r="O891" s="14"/>
    </row>
    <row r="892">
      <c r="A892" s="14"/>
      <c r="B892" s="14"/>
      <c r="C892" s="14"/>
      <c r="D892" s="14"/>
      <c r="E892" s="14"/>
      <c r="F892" s="14"/>
      <c r="G892" s="14"/>
      <c r="H892" s="14"/>
      <c r="I892" s="14"/>
      <c r="K892" s="14"/>
      <c r="L892" s="14"/>
      <c r="M892" s="14"/>
      <c r="N892" s="14"/>
      <c r="O892" s="14"/>
    </row>
    <row r="893">
      <c r="A893" s="14"/>
      <c r="B893" s="14"/>
      <c r="C893" s="14"/>
      <c r="D893" s="14"/>
      <c r="E893" s="14"/>
      <c r="F893" s="14"/>
      <c r="G893" s="14"/>
      <c r="H893" s="14"/>
      <c r="I893" s="14"/>
      <c r="K893" s="14"/>
      <c r="L893" s="14"/>
      <c r="M893" s="14"/>
      <c r="N893" s="14"/>
      <c r="O893" s="14"/>
    </row>
    <row r="894">
      <c r="A894" s="14"/>
      <c r="B894" s="14"/>
      <c r="C894" s="14"/>
      <c r="D894" s="14"/>
      <c r="E894" s="14"/>
      <c r="F894" s="14"/>
      <c r="G894" s="14"/>
      <c r="H894" s="14"/>
      <c r="I894" s="14"/>
      <c r="K894" s="14"/>
      <c r="L894" s="14"/>
      <c r="M894" s="14"/>
      <c r="N894" s="14"/>
      <c r="O894" s="14"/>
    </row>
    <row r="895">
      <c r="A895" s="14"/>
      <c r="B895" s="14"/>
      <c r="C895" s="14"/>
      <c r="D895" s="14"/>
      <c r="E895" s="14"/>
      <c r="F895" s="14"/>
      <c r="G895" s="14"/>
      <c r="H895" s="14"/>
      <c r="I895" s="14"/>
      <c r="K895" s="14"/>
      <c r="L895" s="14"/>
      <c r="M895" s="14"/>
      <c r="N895" s="14"/>
      <c r="O895" s="14"/>
    </row>
    <row r="896">
      <c r="A896" s="14"/>
      <c r="B896" s="14"/>
      <c r="C896" s="14"/>
      <c r="D896" s="14"/>
      <c r="E896" s="14"/>
      <c r="F896" s="14"/>
      <c r="G896" s="14"/>
      <c r="H896" s="14"/>
      <c r="I896" s="14"/>
      <c r="K896" s="14"/>
      <c r="L896" s="14"/>
      <c r="M896" s="14"/>
      <c r="N896" s="14"/>
      <c r="O896" s="14"/>
    </row>
    <row r="897">
      <c r="A897" s="14"/>
      <c r="B897" s="14"/>
      <c r="C897" s="14"/>
      <c r="D897" s="14"/>
      <c r="E897" s="14"/>
      <c r="F897" s="14"/>
      <c r="G897" s="14"/>
      <c r="H897" s="14"/>
      <c r="I897" s="14"/>
      <c r="K897" s="14"/>
      <c r="L897" s="14"/>
      <c r="M897" s="14"/>
      <c r="N897" s="14"/>
      <c r="O897" s="14"/>
    </row>
    <row r="898">
      <c r="A898" s="14"/>
      <c r="B898" s="14"/>
      <c r="C898" s="14"/>
      <c r="D898" s="14"/>
      <c r="E898" s="14"/>
      <c r="F898" s="14"/>
      <c r="G898" s="14"/>
      <c r="H898" s="14"/>
      <c r="I898" s="14"/>
      <c r="K898" s="14"/>
      <c r="L898" s="14"/>
      <c r="M898" s="14"/>
      <c r="N898" s="14"/>
      <c r="O898" s="14"/>
    </row>
    <row r="899">
      <c r="A899" s="14"/>
      <c r="B899" s="14"/>
      <c r="C899" s="14"/>
      <c r="D899" s="14"/>
      <c r="E899" s="14"/>
      <c r="F899" s="14"/>
      <c r="G899" s="14"/>
      <c r="H899" s="14"/>
      <c r="I899" s="14"/>
      <c r="K899" s="14"/>
      <c r="L899" s="14"/>
      <c r="M899" s="14"/>
      <c r="N899" s="14"/>
      <c r="O899" s="14"/>
    </row>
    <row r="900">
      <c r="A900" s="14"/>
      <c r="B900" s="14"/>
      <c r="C900" s="14"/>
      <c r="D900" s="14"/>
      <c r="E900" s="14"/>
      <c r="F900" s="14"/>
      <c r="G900" s="14"/>
      <c r="H900" s="14"/>
      <c r="I900" s="14"/>
      <c r="K900" s="14"/>
      <c r="L900" s="14"/>
      <c r="M900" s="14"/>
      <c r="N900" s="14"/>
      <c r="O900" s="14"/>
    </row>
    <row r="901">
      <c r="A901" s="14"/>
      <c r="B901" s="14"/>
      <c r="C901" s="14"/>
      <c r="D901" s="14"/>
      <c r="E901" s="14"/>
      <c r="F901" s="14"/>
      <c r="G901" s="14"/>
      <c r="H901" s="14"/>
      <c r="I901" s="14"/>
      <c r="K901" s="14"/>
      <c r="L901" s="14"/>
      <c r="M901" s="14"/>
      <c r="N901" s="14"/>
      <c r="O901" s="14"/>
    </row>
    <row r="902">
      <c r="A902" s="14"/>
      <c r="B902" s="14"/>
      <c r="C902" s="14"/>
      <c r="D902" s="14"/>
      <c r="E902" s="14"/>
      <c r="F902" s="14"/>
      <c r="G902" s="14"/>
      <c r="H902" s="14"/>
      <c r="I902" s="14"/>
      <c r="K902" s="14"/>
      <c r="L902" s="14"/>
      <c r="M902" s="14"/>
      <c r="N902" s="14"/>
      <c r="O902" s="14"/>
    </row>
    <row r="903">
      <c r="A903" s="14"/>
      <c r="B903" s="14"/>
      <c r="C903" s="14"/>
      <c r="D903" s="14"/>
      <c r="E903" s="14"/>
      <c r="F903" s="14"/>
      <c r="G903" s="14"/>
      <c r="H903" s="14"/>
      <c r="I903" s="14"/>
      <c r="K903" s="14"/>
      <c r="L903" s="14"/>
      <c r="M903" s="14"/>
      <c r="N903" s="14"/>
      <c r="O903" s="14"/>
    </row>
    <row r="904">
      <c r="A904" s="14"/>
      <c r="B904" s="14"/>
      <c r="C904" s="14"/>
      <c r="D904" s="14"/>
      <c r="E904" s="14"/>
      <c r="F904" s="14"/>
      <c r="G904" s="14"/>
      <c r="H904" s="14"/>
      <c r="I904" s="14"/>
      <c r="K904" s="14"/>
      <c r="L904" s="14"/>
      <c r="M904" s="14"/>
      <c r="N904" s="14"/>
      <c r="O904" s="14"/>
    </row>
    <row r="905">
      <c r="A905" s="14"/>
      <c r="B905" s="14"/>
      <c r="C905" s="14"/>
      <c r="D905" s="14"/>
      <c r="E905" s="14"/>
      <c r="F905" s="14"/>
      <c r="G905" s="14"/>
      <c r="H905" s="14"/>
      <c r="I905" s="14"/>
      <c r="K905" s="14"/>
      <c r="L905" s="14"/>
      <c r="M905" s="14"/>
      <c r="N905" s="14"/>
      <c r="O905" s="14"/>
    </row>
    <row r="906">
      <c r="A906" s="14"/>
      <c r="B906" s="14"/>
      <c r="C906" s="14"/>
      <c r="D906" s="14"/>
      <c r="E906" s="14"/>
      <c r="F906" s="14"/>
      <c r="G906" s="14"/>
      <c r="H906" s="14"/>
      <c r="I906" s="14"/>
      <c r="K906" s="14"/>
      <c r="L906" s="14"/>
      <c r="M906" s="14"/>
      <c r="N906" s="14"/>
      <c r="O906" s="14"/>
    </row>
    <row r="907">
      <c r="A907" s="14"/>
      <c r="B907" s="14"/>
      <c r="C907" s="14"/>
      <c r="D907" s="14"/>
      <c r="E907" s="14"/>
      <c r="F907" s="14"/>
      <c r="G907" s="14"/>
      <c r="H907" s="14"/>
      <c r="I907" s="14"/>
      <c r="K907" s="14"/>
      <c r="L907" s="14"/>
      <c r="M907" s="14"/>
      <c r="N907" s="14"/>
      <c r="O907" s="14"/>
    </row>
    <row r="908">
      <c r="A908" s="14"/>
      <c r="B908" s="14"/>
      <c r="C908" s="14"/>
      <c r="D908" s="14"/>
      <c r="E908" s="14"/>
      <c r="F908" s="14"/>
      <c r="G908" s="14"/>
      <c r="H908" s="14"/>
      <c r="I908" s="14"/>
      <c r="K908" s="14"/>
      <c r="L908" s="14"/>
      <c r="M908" s="14"/>
      <c r="N908" s="14"/>
      <c r="O908" s="14"/>
    </row>
    <row r="909">
      <c r="A909" s="14"/>
      <c r="B909" s="14"/>
      <c r="C909" s="14"/>
      <c r="D909" s="14"/>
      <c r="E909" s="14"/>
      <c r="F909" s="14"/>
      <c r="G909" s="14"/>
      <c r="H909" s="14"/>
      <c r="I909" s="14"/>
      <c r="K909" s="14"/>
      <c r="L909" s="14"/>
      <c r="M909" s="14"/>
      <c r="N909" s="14"/>
      <c r="O909" s="14"/>
    </row>
    <row r="910">
      <c r="A910" s="14"/>
      <c r="B910" s="14"/>
      <c r="C910" s="14"/>
      <c r="D910" s="14"/>
      <c r="E910" s="14"/>
      <c r="F910" s="14"/>
      <c r="G910" s="14"/>
      <c r="H910" s="14"/>
      <c r="I910" s="14"/>
      <c r="K910" s="14"/>
      <c r="L910" s="14"/>
      <c r="M910" s="14"/>
      <c r="N910" s="14"/>
      <c r="O910" s="14"/>
    </row>
    <row r="911">
      <c r="A911" s="14"/>
      <c r="B911" s="14"/>
      <c r="C911" s="14"/>
      <c r="D911" s="14"/>
      <c r="E911" s="14"/>
      <c r="F911" s="14"/>
      <c r="G911" s="14"/>
      <c r="H911" s="14"/>
      <c r="I911" s="14"/>
      <c r="K911" s="14"/>
      <c r="L911" s="14"/>
      <c r="M911" s="14"/>
      <c r="N911" s="14"/>
      <c r="O911" s="14"/>
    </row>
    <row r="912">
      <c r="A912" s="14"/>
      <c r="B912" s="14"/>
      <c r="C912" s="14"/>
      <c r="D912" s="14"/>
      <c r="E912" s="14"/>
      <c r="F912" s="14"/>
      <c r="G912" s="14"/>
      <c r="H912" s="14"/>
      <c r="I912" s="14"/>
      <c r="K912" s="14"/>
      <c r="L912" s="14"/>
      <c r="M912" s="14"/>
      <c r="N912" s="14"/>
      <c r="O912" s="14"/>
    </row>
    <row r="913">
      <c r="A913" s="14"/>
      <c r="B913" s="14"/>
      <c r="C913" s="14"/>
      <c r="D913" s="14"/>
      <c r="E913" s="14"/>
      <c r="F913" s="14"/>
      <c r="G913" s="14"/>
      <c r="H913" s="14"/>
      <c r="I913" s="14"/>
      <c r="K913" s="14"/>
      <c r="L913" s="14"/>
      <c r="M913" s="14"/>
      <c r="N913" s="14"/>
      <c r="O913" s="14"/>
    </row>
    <row r="914">
      <c r="A914" s="14"/>
      <c r="B914" s="14"/>
      <c r="C914" s="14"/>
      <c r="D914" s="14"/>
      <c r="E914" s="14"/>
      <c r="F914" s="14"/>
      <c r="G914" s="14"/>
      <c r="H914" s="14"/>
      <c r="I914" s="14"/>
      <c r="K914" s="14"/>
      <c r="L914" s="14"/>
      <c r="M914" s="14"/>
      <c r="N914" s="14"/>
      <c r="O914" s="14"/>
    </row>
    <row r="915">
      <c r="A915" s="14"/>
      <c r="B915" s="14"/>
      <c r="C915" s="14"/>
      <c r="D915" s="14"/>
      <c r="E915" s="14"/>
      <c r="F915" s="14"/>
      <c r="G915" s="14"/>
      <c r="H915" s="14"/>
      <c r="I915" s="14"/>
      <c r="K915" s="14"/>
      <c r="L915" s="14"/>
      <c r="M915" s="14"/>
      <c r="N915" s="14"/>
      <c r="O915" s="14"/>
    </row>
    <row r="916">
      <c r="A916" s="14"/>
      <c r="B916" s="14"/>
      <c r="C916" s="14"/>
      <c r="D916" s="14"/>
      <c r="E916" s="14"/>
      <c r="F916" s="14"/>
      <c r="G916" s="14"/>
      <c r="H916" s="14"/>
      <c r="I916" s="14"/>
      <c r="K916" s="14"/>
      <c r="L916" s="14"/>
      <c r="M916" s="14"/>
      <c r="N916" s="14"/>
      <c r="O916" s="14"/>
    </row>
    <row r="917">
      <c r="A917" s="14"/>
      <c r="B917" s="14"/>
      <c r="C917" s="14"/>
      <c r="D917" s="14"/>
      <c r="E917" s="14"/>
      <c r="F917" s="14"/>
      <c r="G917" s="14"/>
      <c r="H917" s="14"/>
      <c r="I917" s="14"/>
      <c r="K917" s="14"/>
      <c r="L917" s="14"/>
      <c r="M917" s="14"/>
      <c r="N917" s="14"/>
      <c r="O917" s="14"/>
    </row>
    <row r="918">
      <c r="A918" s="14"/>
      <c r="B918" s="14"/>
      <c r="C918" s="14"/>
      <c r="D918" s="14"/>
      <c r="E918" s="14"/>
      <c r="F918" s="14"/>
      <c r="G918" s="14"/>
      <c r="H918" s="14"/>
      <c r="I918" s="14"/>
      <c r="K918" s="14"/>
      <c r="L918" s="14"/>
      <c r="M918" s="14"/>
      <c r="N918" s="14"/>
      <c r="O918" s="14"/>
    </row>
    <row r="919">
      <c r="A919" s="14"/>
      <c r="B919" s="14"/>
      <c r="C919" s="14"/>
      <c r="D919" s="14"/>
      <c r="E919" s="14"/>
      <c r="F919" s="14"/>
      <c r="G919" s="14"/>
      <c r="H919" s="14"/>
      <c r="I919" s="14"/>
      <c r="K919" s="14"/>
      <c r="L919" s="14"/>
      <c r="M919" s="14"/>
      <c r="N919" s="14"/>
      <c r="O919" s="14"/>
    </row>
    <row r="920">
      <c r="A920" s="14"/>
      <c r="B920" s="14"/>
      <c r="C920" s="14"/>
      <c r="D920" s="14"/>
      <c r="E920" s="14"/>
      <c r="F920" s="14"/>
      <c r="G920" s="14"/>
      <c r="H920" s="14"/>
      <c r="I920" s="14"/>
      <c r="K920" s="14"/>
      <c r="L920" s="14"/>
      <c r="M920" s="14"/>
      <c r="N920" s="14"/>
      <c r="O920" s="14"/>
    </row>
    <row r="921">
      <c r="A921" s="14"/>
      <c r="B921" s="14"/>
      <c r="C921" s="14"/>
      <c r="D921" s="14"/>
      <c r="E921" s="14"/>
      <c r="F921" s="14"/>
      <c r="G921" s="14"/>
      <c r="H921" s="14"/>
      <c r="I921" s="14"/>
      <c r="K921" s="14"/>
      <c r="L921" s="14"/>
      <c r="M921" s="14"/>
      <c r="N921" s="14"/>
      <c r="O921" s="14"/>
    </row>
    <row r="922">
      <c r="A922" s="14"/>
      <c r="B922" s="14"/>
      <c r="C922" s="14"/>
      <c r="D922" s="14"/>
      <c r="E922" s="14"/>
      <c r="F922" s="14"/>
      <c r="G922" s="14"/>
      <c r="H922" s="14"/>
      <c r="I922" s="14"/>
      <c r="K922" s="14"/>
      <c r="L922" s="14"/>
      <c r="M922" s="14"/>
      <c r="N922" s="14"/>
      <c r="O922" s="14"/>
    </row>
    <row r="923">
      <c r="A923" s="14"/>
      <c r="B923" s="14"/>
      <c r="C923" s="14"/>
      <c r="D923" s="14"/>
      <c r="E923" s="14"/>
      <c r="F923" s="14"/>
      <c r="G923" s="14"/>
      <c r="H923" s="14"/>
      <c r="I923" s="14"/>
      <c r="K923" s="14"/>
      <c r="L923" s="14"/>
      <c r="M923" s="14"/>
      <c r="N923" s="14"/>
      <c r="O923" s="14"/>
    </row>
    <row r="924">
      <c r="A924" s="14"/>
      <c r="B924" s="14"/>
      <c r="C924" s="14"/>
      <c r="D924" s="14"/>
      <c r="E924" s="14"/>
      <c r="F924" s="14"/>
      <c r="G924" s="14"/>
      <c r="H924" s="14"/>
      <c r="I924" s="14"/>
      <c r="K924" s="14"/>
      <c r="L924" s="14"/>
      <c r="M924" s="14"/>
      <c r="N924" s="14"/>
      <c r="O924" s="14"/>
    </row>
    <row r="925">
      <c r="A925" s="14"/>
      <c r="B925" s="14"/>
      <c r="C925" s="14"/>
      <c r="D925" s="14"/>
      <c r="E925" s="14"/>
      <c r="F925" s="14"/>
      <c r="G925" s="14"/>
      <c r="H925" s="14"/>
      <c r="I925" s="14"/>
      <c r="K925" s="14"/>
      <c r="L925" s="14"/>
      <c r="M925" s="14"/>
      <c r="N925" s="14"/>
      <c r="O925" s="14"/>
    </row>
    <row r="926">
      <c r="A926" s="14"/>
      <c r="B926" s="14"/>
      <c r="C926" s="14"/>
      <c r="D926" s="14"/>
      <c r="E926" s="14"/>
      <c r="F926" s="14"/>
      <c r="G926" s="14"/>
      <c r="H926" s="14"/>
      <c r="I926" s="14"/>
      <c r="K926" s="14"/>
      <c r="L926" s="14"/>
      <c r="M926" s="14"/>
      <c r="N926" s="14"/>
      <c r="O926" s="14"/>
    </row>
    <row r="927">
      <c r="A927" s="14"/>
      <c r="B927" s="14"/>
      <c r="C927" s="14"/>
      <c r="D927" s="14"/>
      <c r="E927" s="14"/>
      <c r="F927" s="14"/>
      <c r="G927" s="14"/>
      <c r="H927" s="14"/>
      <c r="I927" s="14"/>
      <c r="K927" s="14"/>
      <c r="L927" s="14"/>
      <c r="M927" s="14"/>
      <c r="N927" s="14"/>
      <c r="O927" s="14"/>
    </row>
    <row r="928">
      <c r="A928" s="14"/>
      <c r="B928" s="14"/>
      <c r="C928" s="14"/>
      <c r="D928" s="14"/>
      <c r="E928" s="14"/>
      <c r="F928" s="14"/>
      <c r="G928" s="14"/>
      <c r="H928" s="14"/>
      <c r="I928" s="14"/>
      <c r="K928" s="14"/>
      <c r="L928" s="14"/>
      <c r="M928" s="14"/>
      <c r="N928" s="14"/>
      <c r="O928" s="14"/>
    </row>
    <row r="929">
      <c r="A929" s="14"/>
      <c r="B929" s="14"/>
      <c r="C929" s="14"/>
      <c r="D929" s="14"/>
      <c r="E929" s="14"/>
      <c r="F929" s="14"/>
      <c r="G929" s="14"/>
      <c r="H929" s="14"/>
      <c r="I929" s="14"/>
      <c r="K929" s="14"/>
      <c r="L929" s="14"/>
      <c r="M929" s="14"/>
      <c r="N929" s="14"/>
      <c r="O929" s="14"/>
    </row>
    <row r="930">
      <c r="A930" s="14"/>
      <c r="B930" s="14"/>
      <c r="C930" s="14"/>
      <c r="D930" s="14"/>
      <c r="E930" s="14"/>
      <c r="F930" s="14"/>
      <c r="G930" s="14"/>
      <c r="H930" s="14"/>
      <c r="I930" s="14"/>
      <c r="K930" s="14"/>
      <c r="L930" s="14"/>
      <c r="M930" s="14"/>
      <c r="N930" s="14"/>
      <c r="O930" s="14"/>
    </row>
    <row r="931">
      <c r="A931" s="14"/>
      <c r="B931" s="14"/>
      <c r="C931" s="14"/>
      <c r="D931" s="14"/>
      <c r="E931" s="14"/>
      <c r="F931" s="14"/>
      <c r="G931" s="14"/>
      <c r="H931" s="14"/>
      <c r="I931" s="14"/>
      <c r="K931" s="14"/>
      <c r="L931" s="14"/>
      <c r="M931" s="14"/>
      <c r="N931" s="14"/>
      <c r="O931" s="14"/>
    </row>
    <row r="932">
      <c r="A932" s="14"/>
      <c r="B932" s="14"/>
      <c r="C932" s="14"/>
      <c r="D932" s="14"/>
      <c r="E932" s="14"/>
      <c r="F932" s="14"/>
      <c r="G932" s="14"/>
      <c r="H932" s="14"/>
      <c r="I932" s="14"/>
      <c r="K932" s="14"/>
      <c r="L932" s="14"/>
      <c r="M932" s="14"/>
      <c r="N932" s="14"/>
      <c r="O932" s="14"/>
    </row>
    <row r="933">
      <c r="A933" s="14"/>
      <c r="B933" s="14"/>
      <c r="C933" s="14"/>
      <c r="D933" s="14"/>
      <c r="E933" s="14"/>
      <c r="F933" s="14"/>
      <c r="G933" s="14"/>
      <c r="H933" s="14"/>
      <c r="I933" s="14"/>
      <c r="K933" s="14"/>
      <c r="L933" s="14"/>
      <c r="M933" s="14"/>
      <c r="N933" s="14"/>
      <c r="O933" s="14"/>
    </row>
    <row r="934">
      <c r="A934" s="14"/>
      <c r="B934" s="14"/>
      <c r="C934" s="14"/>
      <c r="D934" s="14"/>
      <c r="E934" s="14"/>
      <c r="F934" s="14"/>
      <c r="G934" s="14"/>
      <c r="H934" s="14"/>
      <c r="I934" s="14"/>
      <c r="K934" s="14"/>
      <c r="L934" s="14"/>
      <c r="M934" s="14"/>
      <c r="N934" s="14"/>
      <c r="O934" s="14"/>
    </row>
  </sheetData>
  <drawing r:id="rId4"/>
  <legacyDrawing r:id="rId5"/>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6" max="16" width="90.0"/>
  </cols>
  <sheetData>
    <row r="1">
      <c r="A1" s="1" t="s">
        <v>2072</v>
      </c>
      <c r="B1" s="1" t="s">
        <v>0</v>
      </c>
      <c r="C1" s="1" t="s">
        <v>1</v>
      </c>
      <c r="D1" s="15" t="s">
        <v>2</v>
      </c>
      <c r="E1" s="15" t="s">
        <v>3</v>
      </c>
      <c r="F1" s="15" t="s">
        <v>4</v>
      </c>
      <c r="G1" s="1" t="s">
        <v>5</v>
      </c>
      <c r="H1" s="15" t="s">
        <v>6</v>
      </c>
      <c r="I1" s="15" t="s">
        <v>7</v>
      </c>
      <c r="J1" s="1" t="s">
        <v>8</v>
      </c>
      <c r="K1" s="4" t="s">
        <v>9</v>
      </c>
      <c r="L1" s="1" t="s">
        <v>10</v>
      </c>
      <c r="M1" s="16" t="s">
        <v>11</v>
      </c>
      <c r="N1" s="1" t="s">
        <v>12</v>
      </c>
      <c r="O1" s="16" t="s">
        <v>13</v>
      </c>
      <c r="P1" s="1" t="s">
        <v>14</v>
      </c>
      <c r="Q1" s="17" t="s">
        <v>15</v>
      </c>
      <c r="R1" s="17" t="s">
        <v>16</v>
      </c>
      <c r="S1" s="17" t="s">
        <v>17</v>
      </c>
      <c r="T1" s="17" t="s">
        <v>18</v>
      </c>
      <c r="U1" s="17" t="s">
        <v>19</v>
      </c>
      <c r="V1" s="17" t="s">
        <v>20</v>
      </c>
      <c r="W1" s="8"/>
      <c r="X1" s="8"/>
      <c r="Y1" s="8"/>
      <c r="Z1" s="8"/>
      <c r="AA1" s="8"/>
      <c r="AB1" s="8"/>
      <c r="AC1" s="8"/>
      <c r="AD1" s="8"/>
      <c r="AE1" s="8"/>
      <c r="AF1" s="8"/>
      <c r="AG1" s="8"/>
      <c r="AH1" s="8"/>
    </row>
    <row r="2">
      <c r="A2" s="9" t="s">
        <v>2073</v>
      </c>
      <c r="B2" s="9" t="s">
        <v>2074</v>
      </c>
      <c r="C2" s="9" t="s">
        <v>2075</v>
      </c>
      <c r="D2" s="9"/>
      <c r="E2" s="9"/>
      <c r="F2" s="9"/>
      <c r="G2" s="9" t="s">
        <v>2076</v>
      </c>
      <c r="H2" s="9"/>
      <c r="I2" s="9"/>
      <c r="J2" s="9" t="s">
        <v>2077</v>
      </c>
      <c r="K2" s="10">
        <v>0.0</v>
      </c>
      <c r="L2" s="14"/>
      <c r="M2" s="14"/>
      <c r="N2" s="14"/>
      <c r="O2" s="14"/>
      <c r="P2" s="9" t="s">
        <v>2078</v>
      </c>
      <c r="Q2" s="11">
        <f t="shared" ref="Q2:Q62" si="1">M2+O2</f>
        <v>0</v>
      </c>
    </row>
    <row r="3">
      <c r="A3" s="9" t="s">
        <v>2073</v>
      </c>
      <c r="B3" s="9" t="s">
        <v>2079</v>
      </c>
      <c r="C3" s="9" t="s">
        <v>2080</v>
      </c>
      <c r="D3" s="9"/>
      <c r="E3" s="9"/>
      <c r="F3" s="9"/>
      <c r="G3" s="9" t="s">
        <v>71</v>
      </c>
      <c r="H3" s="9"/>
      <c r="I3" s="9"/>
      <c r="J3" s="9" t="s">
        <v>2081</v>
      </c>
      <c r="K3" s="10">
        <v>0.0</v>
      </c>
      <c r="L3" s="13"/>
      <c r="M3" s="13"/>
      <c r="N3" s="13"/>
      <c r="O3" s="13"/>
      <c r="P3" s="9" t="s">
        <v>2082</v>
      </c>
      <c r="Q3" s="11">
        <f t="shared" si="1"/>
        <v>0</v>
      </c>
    </row>
    <row r="4">
      <c r="A4" s="9" t="s">
        <v>2073</v>
      </c>
      <c r="B4" s="9" t="s">
        <v>2079</v>
      </c>
      <c r="C4" s="9" t="s">
        <v>2080</v>
      </c>
      <c r="D4" s="9"/>
      <c r="E4" s="9"/>
      <c r="F4" s="9"/>
      <c r="G4" s="9" t="s">
        <v>71</v>
      </c>
      <c r="H4" s="9"/>
      <c r="I4" s="9"/>
      <c r="J4" s="9" t="s">
        <v>2081</v>
      </c>
      <c r="K4" s="10">
        <v>0.0</v>
      </c>
      <c r="L4" s="13"/>
      <c r="M4" s="13"/>
      <c r="N4" s="13"/>
      <c r="O4" s="13"/>
      <c r="P4" s="9" t="s">
        <v>2082</v>
      </c>
      <c r="Q4" s="11">
        <f t="shared" si="1"/>
        <v>0</v>
      </c>
    </row>
    <row r="5">
      <c r="A5" s="9" t="s">
        <v>2073</v>
      </c>
      <c r="B5" s="9" t="s">
        <v>2083</v>
      </c>
      <c r="C5" s="9" t="s">
        <v>2084</v>
      </c>
      <c r="D5" s="9"/>
      <c r="E5" s="9"/>
      <c r="F5" s="9"/>
      <c r="G5" s="9" t="s">
        <v>2085</v>
      </c>
      <c r="H5" s="9"/>
      <c r="I5" s="9"/>
      <c r="J5" s="9" t="s">
        <v>2086</v>
      </c>
      <c r="K5" s="10">
        <v>0.0</v>
      </c>
      <c r="L5" s="13"/>
      <c r="M5" s="13"/>
      <c r="N5" s="13"/>
      <c r="O5" s="13"/>
      <c r="P5" s="9" t="s">
        <v>2087</v>
      </c>
      <c r="Q5" s="11">
        <f t="shared" si="1"/>
        <v>0</v>
      </c>
    </row>
    <row r="6">
      <c r="A6" s="9" t="s">
        <v>2073</v>
      </c>
      <c r="B6" s="9" t="s">
        <v>2088</v>
      </c>
      <c r="C6" s="9" t="s">
        <v>2089</v>
      </c>
      <c r="D6" s="9"/>
      <c r="E6" s="9"/>
      <c r="F6" s="9"/>
      <c r="G6" s="9" t="s">
        <v>2090</v>
      </c>
      <c r="H6" s="9"/>
      <c r="I6" s="9"/>
      <c r="J6" s="9" t="s">
        <v>2091</v>
      </c>
      <c r="K6" s="10">
        <v>0.0</v>
      </c>
      <c r="L6" s="13"/>
      <c r="M6" s="13"/>
      <c r="N6" s="13"/>
      <c r="O6" s="13"/>
      <c r="P6" s="9" t="s">
        <v>2092</v>
      </c>
      <c r="Q6" s="11">
        <f t="shared" si="1"/>
        <v>0</v>
      </c>
    </row>
    <row r="7">
      <c r="A7" s="9" t="s">
        <v>2073</v>
      </c>
      <c r="B7" s="9" t="s">
        <v>2093</v>
      </c>
      <c r="C7" s="9" t="s">
        <v>2094</v>
      </c>
      <c r="D7" s="9"/>
      <c r="E7" s="9"/>
      <c r="F7" s="9"/>
      <c r="G7" s="9" t="s">
        <v>2095</v>
      </c>
      <c r="H7" s="9"/>
      <c r="I7" s="9"/>
      <c r="J7" s="9" t="s">
        <v>2096</v>
      </c>
      <c r="K7" s="10">
        <v>0.0</v>
      </c>
      <c r="L7" s="13"/>
      <c r="M7" s="13"/>
      <c r="N7" s="13"/>
      <c r="O7" s="13"/>
      <c r="P7" s="9" t="s">
        <v>2097</v>
      </c>
      <c r="Q7" s="11">
        <f t="shared" si="1"/>
        <v>0</v>
      </c>
    </row>
    <row r="8">
      <c r="A8" s="9" t="s">
        <v>2073</v>
      </c>
      <c r="B8" s="9" t="s">
        <v>2098</v>
      </c>
      <c r="C8" s="9" t="s">
        <v>2099</v>
      </c>
      <c r="D8" s="9"/>
      <c r="E8" s="9"/>
      <c r="F8" s="9"/>
      <c r="G8" s="9" t="s">
        <v>2100</v>
      </c>
      <c r="H8" s="9"/>
      <c r="I8" s="9"/>
      <c r="J8" s="9" t="s">
        <v>2101</v>
      </c>
      <c r="K8" s="10">
        <v>0.0</v>
      </c>
      <c r="L8" s="13"/>
      <c r="M8" s="13"/>
      <c r="N8" s="13"/>
      <c r="O8" s="13"/>
      <c r="P8" s="9" t="s">
        <v>2102</v>
      </c>
      <c r="Q8" s="11">
        <f t="shared" si="1"/>
        <v>0</v>
      </c>
    </row>
    <row r="9">
      <c r="A9" s="9" t="s">
        <v>2073</v>
      </c>
      <c r="B9" s="9" t="s">
        <v>2103</v>
      </c>
      <c r="C9" s="9" t="s">
        <v>2104</v>
      </c>
      <c r="D9" s="9"/>
      <c r="E9" s="9"/>
      <c r="F9" s="9"/>
      <c r="G9" s="9" t="s">
        <v>2105</v>
      </c>
      <c r="H9" s="9"/>
      <c r="I9" s="9"/>
      <c r="J9" s="9" t="s">
        <v>2106</v>
      </c>
      <c r="K9" s="10">
        <v>0.0</v>
      </c>
      <c r="L9" s="13"/>
      <c r="M9" s="13"/>
      <c r="N9" s="13"/>
      <c r="O9" s="13"/>
      <c r="P9" s="9" t="s">
        <v>2107</v>
      </c>
      <c r="Q9" s="11">
        <f t="shared" si="1"/>
        <v>0</v>
      </c>
    </row>
    <row r="10">
      <c r="A10" s="9" t="s">
        <v>2073</v>
      </c>
      <c r="B10" s="9" t="s">
        <v>2108</v>
      </c>
      <c r="C10" s="9" t="s">
        <v>2109</v>
      </c>
      <c r="D10" s="9"/>
      <c r="E10" s="9"/>
      <c r="F10" s="9"/>
      <c r="G10" s="9" t="s">
        <v>579</v>
      </c>
      <c r="H10" s="9"/>
      <c r="I10" s="9"/>
      <c r="J10" s="9" t="s">
        <v>2110</v>
      </c>
      <c r="K10" s="10">
        <v>0.0</v>
      </c>
      <c r="L10" s="13"/>
      <c r="M10" s="13"/>
      <c r="N10" s="13"/>
      <c r="O10" s="13"/>
      <c r="P10" s="9" t="s">
        <v>2111</v>
      </c>
      <c r="Q10" s="11">
        <f t="shared" si="1"/>
        <v>0</v>
      </c>
    </row>
    <row r="11">
      <c r="A11" s="9" t="s">
        <v>2073</v>
      </c>
      <c r="B11" s="9" t="s">
        <v>2112</v>
      </c>
      <c r="C11" s="9" t="s">
        <v>2113</v>
      </c>
      <c r="D11" s="9"/>
      <c r="E11" s="9"/>
      <c r="F11" s="9"/>
      <c r="G11" s="9" t="s">
        <v>2114</v>
      </c>
      <c r="H11" s="9"/>
      <c r="I11" s="9"/>
      <c r="J11" s="9" t="s">
        <v>2115</v>
      </c>
      <c r="K11" s="10">
        <v>0.0</v>
      </c>
      <c r="L11" s="13"/>
      <c r="M11" s="13"/>
      <c r="N11" s="13"/>
      <c r="O11" s="13"/>
      <c r="P11" s="9" t="s">
        <v>2116</v>
      </c>
      <c r="Q11" s="11">
        <f t="shared" si="1"/>
        <v>0</v>
      </c>
    </row>
    <row r="12">
      <c r="A12" s="9" t="s">
        <v>2073</v>
      </c>
      <c r="B12" s="9" t="s">
        <v>2117</v>
      </c>
      <c r="C12" s="9" t="s">
        <v>694</v>
      </c>
      <c r="D12" s="9"/>
      <c r="E12" s="9"/>
      <c r="F12" s="9"/>
      <c r="G12" s="9" t="s">
        <v>695</v>
      </c>
      <c r="H12" s="9"/>
      <c r="I12" s="9"/>
      <c r="J12" s="9" t="s">
        <v>2118</v>
      </c>
      <c r="K12" s="10">
        <v>0.0</v>
      </c>
      <c r="L12" s="13"/>
      <c r="M12" s="13"/>
      <c r="N12" s="13"/>
      <c r="O12" s="13"/>
      <c r="P12" s="9" t="s">
        <v>2119</v>
      </c>
      <c r="Q12" s="11">
        <f t="shared" si="1"/>
        <v>0</v>
      </c>
    </row>
    <row r="13">
      <c r="A13" s="9" t="s">
        <v>2073</v>
      </c>
      <c r="B13" s="9" t="s">
        <v>2120</v>
      </c>
      <c r="C13" s="9" t="s">
        <v>2121</v>
      </c>
      <c r="D13" s="9"/>
      <c r="E13" s="9"/>
      <c r="F13" s="9"/>
      <c r="G13" s="9" t="s">
        <v>71</v>
      </c>
      <c r="H13" s="9"/>
      <c r="I13" s="9"/>
      <c r="J13" s="9" t="s">
        <v>2122</v>
      </c>
      <c r="K13" s="10">
        <v>0.0</v>
      </c>
      <c r="L13" s="13"/>
      <c r="M13" s="13"/>
      <c r="N13" s="13"/>
      <c r="O13" s="13"/>
      <c r="P13" s="9" t="s">
        <v>2123</v>
      </c>
      <c r="Q13" s="11">
        <f t="shared" si="1"/>
        <v>0</v>
      </c>
    </row>
    <row r="14">
      <c r="A14" s="9" t="s">
        <v>2073</v>
      </c>
      <c r="B14" s="9" t="s">
        <v>2124</v>
      </c>
      <c r="C14" s="9" t="s">
        <v>1325</v>
      </c>
      <c r="D14" s="9"/>
      <c r="E14" s="9"/>
      <c r="F14" s="9"/>
      <c r="G14" s="9" t="s">
        <v>2125</v>
      </c>
      <c r="H14" s="9"/>
      <c r="I14" s="9"/>
      <c r="J14" s="9" t="s">
        <v>2126</v>
      </c>
      <c r="K14" s="10">
        <v>0.0</v>
      </c>
      <c r="L14" s="13"/>
      <c r="M14" s="13"/>
      <c r="N14" s="13"/>
      <c r="O14" s="13"/>
      <c r="P14" s="9" t="s">
        <v>2127</v>
      </c>
      <c r="Q14" s="11">
        <f t="shared" si="1"/>
        <v>0</v>
      </c>
    </row>
    <row r="15">
      <c r="A15" s="9" t="s">
        <v>2073</v>
      </c>
      <c r="B15" s="9" t="s">
        <v>2128</v>
      </c>
      <c r="C15" s="9" t="s">
        <v>2129</v>
      </c>
      <c r="D15" s="9"/>
      <c r="E15" s="9"/>
      <c r="F15" s="9"/>
      <c r="G15" s="9" t="s">
        <v>2130</v>
      </c>
      <c r="H15" s="9"/>
      <c r="I15" s="9"/>
      <c r="J15" s="9" t="s">
        <v>2131</v>
      </c>
      <c r="K15" s="10">
        <v>0.0</v>
      </c>
      <c r="L15" s="13"/>
      <c r="M15" s="13"/>
      <c r="N15" s="13"/>
      <c r="O15" s="13"/>
      <c r="P15" s="9" t="s">
        <v>2132</v>
      </c>
      <c r="Q15" s="11">
        <f t="shared" si="1"/>
        <v>0</v>
      </c>
    </row>
    <row r="16">
      <c r="A16" s="9" t="s">
        <v>2073</v>
      </c>
      <c r="B16" s="9" t="s">
        <v>2133</v>
      </c>
      <c r="C16" s="9" t="s">
        <v>2134</v>
      </c>
      <c r="D16" s="9"/>
      <c r="E16" s="9"/>
      <c r="F16" s="9"/>
      <c r="G16" s="9" t="s">
        <v>2135</v>
      </c>
      <c r="H16" s="9"/>
      <c r="I16" s="9"/>
      <c r="J16" s="9" t="s">
        <v>2136</v>
      </c>
      <c r="K16" s="10">
        <v>0.0</v>
      </c>
      <c r="L16" s="13"/>
      <c r="M16" s="13"/>
      <c r="N16" s="13"/>
      <c r="O16" s="13"/>
      <c r="P16" s="9" t="s">
        <v>2137</v>
      </c>
      <c r="Q16" s="11">
        <f t="shared" si="1"/>
        <v>0</v>
      </c>
    </row>
    <row r="17">
      <c r="A17" s="9" t="s">
        <v>2073</v>
      </c>
      <c r="B17" s="9" t="s">
        <v>2138</v>
      </c>
      <c r="C17" s="9" t="s">
        <v>2139</v>
      </c>
      <c r="D17" s="9"/>
      <c r="E17" s="9"/>
      <c r="F17" s="9"/>
      <c r="G17" s="9" t="s">
        <v>2140</v>
      </c>
      <c r="H17" s="9"/>
      <c r="I17" s="9"/>
      <c r="J17" s="9" t="s">
        <v>2141</v>
      </c>
      <c r="K17" s="10">
        <v>0.0</v>
      </c>
      <c r="L17" s="13"/>
      <c r="M17" s="13"/>
      <c r="N17" s="13"/>
      <c r="O17" s="13"/>
      <c r="P17" s="9" t="s">
        <v>2142</v>
      </c>
      <c r="Q17" s="11">
        <f t="shared" si="1"/>
        <v>0</v>
      </c>
    </row>
    <row r="18">
      <c r="A18" s="9" t="s">
        <v>2073</v>
      </c>
      <c r="B18" s="9" t="s">
        <v>2143</v>
      </c>
      <c r="C18" s="9" t="s">
        <v>701</v>
      </c>
      <c r="D18" s="9"/>
      <c r="E18" s="9"/>
      <c r="F18" s="9"/>
      <c r="G18" s="9" t="s">
        <v>919</v>
      </c>
      <c r="H18" s="9"/>
      <c r="I18" s="9"/>
      <c r="J18" s="9" t="s">
        <v>2144</v>
      </c>
      <c r="K18" s="10">
        <v>0.0</v>
      </c>
      <c r="L18" s="13"/>
      <c r="M18" s="13"/>
      <c r="N18" s="13"/>
      <c r="O18" s="13"/>
      <c r="P18" s="9" t="s">
        <v>2145</v>
      </c>
      <c r="Q18" s="11">
        <f t="shared" si="1"/>
        <v>0</v>
      </c>
    </row>
    <row r="19">
      <c r="A19" s="9" t="s">
        <v>2073</v>
      </c>
      <c r="B19" s="9" t="s">
        <v>2146</v>
      </c>
      <c r="C19" s="9" t="s">
        <v>2147</v>
      </c>
      <c r="D19" s="9"/>
      <c r="E19" s="9"/>
      <c r="F19" s="9"/>
      <c r="G19" s="9" t="s">
        <v>579</v>
      </c>
      <c r="H19" s="9"/>
      <c r="I19" s="9"/>
      <c r="J19" s="9" t="s">
        <v>2148</v>
      </c>
      <c r="K19" s="10">
        <v>0.0</v>
      </c>
      <c r="L19" s="13"/>
      <c r="M19" s="13"/>
      <c r="N19" s="13"/>
      <c r="O19" s="13"/>
      <c r="P19" s="9" t="s">
        <v>2149</v>
      </c>
      <c r="Q19" s="11">
        <f t="shared" si="1"/>
        <v>0</v>
      </c>
    </row>
    <row r="20">
      <c r="A20" s="9" t="s">
        <v>2073</v>
      </c>
      <c r="B20" s="9" t="s">
        <v>2150</v>
      </c>
      <c r="C20" s="9" t="s">
        <v>2151</v>
      </c>
      <c r="D20" s="9"/>
      <c r="E20" s="9"/>
      <c r="F20" s="9"/>
      <c r="G20" s="9" t="s">
        <v>2152</v>
      </c>
      <c r="H20" s="9"/>
      <c r="I20" s="9"/>
      <c r="J20" s="9" t="s">
        <v>2153</v>
      </c>
      <c r="K20" s="10">
        <v>0.0</v>
      </c>
      <c r="L20" s="13"/>
      <c r="M20" s="13"/>
      <c r="N20" s="13"/>
      <c r="O20" s="13"/>
      <c r="P20" s="9" t="s">
        <v>2154</v>
      </c>
      <c r="Q20" s="11">
        <f t="shared" si="1"/>
        <v>0</v>
      </c>
    </row>
    <row r="21">
      <c r="A21" s="9" t="s">
        <v>2073</v>
      </c>
      <c r="B21" s="9" t="s">
        <v>2155</v>
      </c>
      <c r="C21" s="9" t="s">
        <v>2156</v>
      </c>
      <c r="D21" s="9"/>
      <c r="E21" s="9"/>
      <c r="F21" s="9"/>
      <c r="G21" s="9" t="s">
        <v>2157</v>
      </c>
      <c r="H21" s="9"/>
      <c r="I21" s="9"/>
      <c r="J21" s="9" t="s">
        <v>2158</v>
      </c>
      <c r="K21" s="10">
        <v>0.0</v>
      </c>
      <c r="L21" s="13"/>
      <c r="M21" s="13"/>
      <c r="N21" s="13"/>
      <c r="O21" s="13"/>
      <c r="P21" s="9" t="s">
        <v>2159</v>
      </c>
      <c r="Q21" s="11">
        <f t="shared" si="1"/>
        <v>0</v>
      </c>
    </row>
    <row r="22">
      <c r="A22" s="9" t="s">
        <v>2073</v>
      </c>
      <c r="B22" s="9" t="s">
        <v>2160</v>
      </c>
      <c r="C22" s="9" t="s">
        <v>2161</v>
      </c>
      <c r="D22" s="9"/>
      <c r="E22" s="9"/>
      <c r="F22" s="9"/>
      <c r="G22" s="9" t="s">
        <v>1113</v>
      </c>
      <c r="H22" s="9"/>
      <c r="I22" s="9"/>
      <c r="J22" s="9" t="s">
        <v>2162</v>
      </c>
      <c r="K22" s="10">
        <v>0.0</v>
      </c>
      <c r="L22" s="13"/>
      <c r="M22" s="13"/>
      <c r="N22" s="13"/>
      <c r="O22" s="13"/>
      <c r="P22" s="9" t="s">
        <v>2163</v>
      </c>
      <c r="Q22" s="11">
        <f t="shared" si="1"/>
        <v>0</v>
      </c>
    </row>
    <row r="23">
      <c r="A23" s="9" t="s">
        <v>2073</v>
      </c>
      <c r="B23" s="9" t="s">
        <v>2164</v>
      </c>
      <c r="C23" s="9" t="s">
        <v>2165</v>
      </c>
      <c r="D23" s="9"/>
      <c r="E23" s="9"/>
      <c r="F23" s="9"/>
      <c r="G23" s="9" t="s">
        <v>2166</v>
      </c>
      <c r="H23" s="9"/>
      <c r="I23" s="9"/>
      <c r="J23" s="9" t="s">
        <v>2167</v>
      </c>
      <c r="K23" s="10">
        <v>0.0</v>
      </c>
      <c r="L23" s="13"/>
      <c r="M23" s="13"/>
      <c r="N23" s="13"/>
      <c r="O23" s="13"/>
      <c r="P23" s="9" t="s">
        <v>2168</v>
      </c>
      <c r="Q23" s="11">
        <f t="shared" si="1"/>
        <v>0</v>
      </c>
    </row>
    <row r="24">
      <c r="A24" s="9" t="s">
        <v>2073</v>
      </c>
      <c r="B24" s="9" t="s">
        <v>2169</v>
      </c>
      <c r="C24" s="9" t="s">
        <v>2121</v>
      </c>
      <c r="D24" s="9"/>
      <c r="E24" s="9"/>
      <c r="F24" s="9"/>
      <c r="G24" s="9" t="s">
        <v>71</v>
      </c>
      <c r="H24" s="9"/>
      <c r="I24" s="9"/>
      <c r="J24" s="9" t="s">
        <v>2170</v>
      </c>
      <c r="K24" s="10">
        <v>0.0</v>
      </c>
      <c r="L24" s="13"/>
      <c r="M24" s="13"/>
      <c r="N24" s="13"/>
      <c r="O24" s="13"/>
      <c r="P24" s="9" t="s">
        <v>2171</v>
      </c>
      <c r="Q24" s="11">
        <f t="shared" si="1"/>
        <v>0</v>
      </c>
    </row>
    <row r="25">
      <c r="A25" s="9" t="s">
        <v>2073</v>
      </c>
      <c r="B25" s="9" t="s">
        <v>2172</v>
      </c>
      <c r="C25" s="9" t="s">
        <v>2173</v>
      </c>
      <c r="D25" s="9"/>
      <c r="E25" s="9"/>
      <c r="F25" s="9"/>
      <c r="G25" s="9" t="s">
        <v>2174</v>
      </c>
      <c r="H25" s="9"/>
      <c r="I25" s="9"/>
      <c r="J25" s="9" t="s">
        <v>2175</v>
      </c>
      <c r="K25" s="10">
        <v>0.0</v>
      </c>
      <c r="L25" s="13"/>
      <c r="M25" s="13"/>
      <c r="N25" s="13"/>
      <c r="O25" s="13"/>
      <c r="P25" s="9" t="s">
        <v>2171</v>
      </c>
      <c r="Q25" s="11">
        <f t="shared" si="1"/>
        <v>0</v>
      </c>
    </row>
    <row r="26">
      <c r="A26" s="9" t="s">
        <v>2073</v>
      </c>
      <c r="B26" s="9" t="s">
        <v>2176</v>
      </c>
      <c r="C26" s="9" t="s">
        <v>2177</v>
      </c>
      <c r="D26" s="9"/>
      <c r="E26" s="9"/>
      <c r="F26" s="9"/>
      <c r="G26" s="9" t="s">
        <v>2178</v>
      </c>
      <c r="H26" s="9"/>
      <c r="I26" s="9"/>
      <c r="J26" s="9" t="s">
        <v>2179</v>
      </c>
      <c r="K26" s="10">
        <v>0.0</v>
      </c>
      <c r="L26" s="13"/>
      <c r="M26" s="13"/>
      <c r="N26" s="13"/>
      <c r="O26" s="13"/>
      <c r="P26" s="9" t="s">
        <v>2171</v>
      </c>
      <c r="Q26" s="11">
        <f t="shared" si="1"/>
        <v>0</v>
      </c>
    </row>
    <row r="27">
      <c r="A27" s="9" t="s">
        <v>2073</v>
      </c>
      <c r="B27" s="9" t="s">
        <v>2180</v>
      </c>
      <c r="C27" s="9" t="s">
        <v>2181</v>
      </c>
      <c r="D27" s="9"/>
      <c r="E27" s="9"/>
      <c r="F27" s="9"/>
      <c r="G27" s="9" t="s">
        <v>2182</v>
      </c>
      <c r="H27" s="9"/>
      <c r="I27" s="9"/>
      <c r="J27" s="9" t="s">
        <v>2183</v>
      </c>
      <c r="K27" s="10">
        <v>0.0</v>
      </c>
      <c r="L27" s="13"/>
      <c r="M27" s="13"/>
      <c r="N27" s="13"/>
      <c r="O27" s="13"/>
      <c r="P27" s="9" t="s">
        <v>2171</v>
      </c>
      <c r="Q27" s="11">
        <f t="shared" si="1"/>
        <v>0</v>
      </c>
    </row>
    <row r="28">
      <c r="A28" s="9" t="s">
        <v>2073</v>
      </c>
      <c r="B28" s="9" t="s">
        <v>2184</v>
      </c>
      <c r="C28" s="9" t="s">
        <v>701</v>
      </c>
      <c r="D28" s="9"/>
      <c r="E28" s="9"/>
      <c r="F28" s="9"/>
      <c r="G28" s="9" t="s">
        <v>919</v>
      </c>
      <c r="H28" s="9"/>
      <c r="I28" s="9"/>
      <c r="J28" s="9" t="s">
        <v>2185</v>
      </c>
      <c r="K28" s="10">
        <v>0.0</v>
      </c>
      <c r="L28" s="13"/>
      <c r="M28" s="13"/>
      <c r="N28" s="13"/>
      <c r="O28" s="13"/>
      <c r="P28" s="9" t="s">
        <v>2171</v>
      </c>
      <c r="Q28" s="11">
        <f t="shared" si="1"/>
        <v>0</v>
      </c>
    </row>
    <row r="29">
      <c r="A29" s="9" t="s">
        <v>2073</v>
      </c>
      <c r="B29" s="9" t="s">
        <v>2186</v>
      </c>
      <c r="C29" s="9" t="s">
        <v>2187</v>
      </c>
      <c r="D29" s="9"/>
      <c r="E29" s="9"/>
      <c r="F29" s="9"/>
      <c r="G29" s="9" t="s">
        <v>45</v>
      </c>
      <c r="H29" s="9"/>
      <c r="I29" s="9"/>
      <c r="J29" s="9" t="s">
        <v>2188</v>
      </c>
      <c r="K29" s="10">
        <v>0.0</v>
      </c>
      <c r="L29" s="13"/>
      <c r="M29" s="13"/>
      <c r="N29" s="13"/>
      <c r="O29" s="13"/>
      <c r="P29" s="9" t="s">
        <v>2189</v>
      </c>
      <c r="Q29" s="11">
        <f t="shared" si="1"/>
        <v>0</v>
      </c>
    </row>
    <row r="30">
      <c r="A30" s="9" t="s">
        <v>2190</v>
      </c>
      <c r="B30" s="9" t="s">
        <v>2191</v>
      </c>
      <c r="C30" s="9" t="s">
        <v>2192</v>
      </c>
      <c r="D30" s="9"/>
      <c r="E30" s="9"/>
      <c r="F30" s="9"/>
      <c r="G30" s="9" t="s">
        <v>2193</v>
      </c>
      <c r="H30" s="9"/>
      <c r="I30" s="9"/>
      <c r="J30" s="9" t="s">
        <v>2194</v>
      </c>
      <c r="K30" s="10">
        <v>0.0</v>
      </c>
      <c r="L30" s="14"/>
      <c r="M30" s="14"/>
      <c r="N30" s="14"/>
      <c r="O30" s="14"/>
      <c r="P30" s="9" t="s">
        <v>2195</v>
      </c>
      <c r="Q30" s="11">
        <f t="shared" si="1"/>
        <v>0</v>
      </c>
    </row>
    <row r="31">
      <c r="A31" s="9" t="s">
        <v>2190</v>
      </c>
      <c r="B31" s="9" t="s">
        <v>2196</v>
      </c>
      <c r="C31" s="9" t="s">
        <v>2197</v>
      </c>
      <c r="D31" s="9"/>
      <c r="E31" s="9"/>
      <c r="F31" s="9"/>
      <c r="G31" s="9" t="s">
        <v>1113</v>
      </c>
      <c r="H31" s="9"/>
      <c r="I31" s="9"/>
      <c r="J31" s="9" t="s">
        <v>2198</v>
      </c>
      <c r="K31" s="10">
        <v>0.0</v>
      </c>
      <c r="L31" s="13"/>
      <c r="M31" s="13"/>
      <c r="N31" s="13"/>
      <c r="O31" s="13"/>
      <c r="P31" s="9" t="s">
        <v>2199</v>
      </c>
      <c r="Q31" s="11">
        <f t="shared" si="1"/>
        <v>0</v>
      </c>
    </row>
    <row r="32">
      <c r="A32" s="9" t="s">
        <v>2190</v>
      </c>
      <c r="B32" s="9" t="s">
        <v>2200</v>
      </c>
      <c r="C32" s="9" t="s">
        <v>2201</v>
      </c>
      <c r="D32" s="9"/>
      <c r="E32" s="9"/>
      <c r="F32" s="9"/>
      <c r="G32" s="9" t="s">
        <v>2202</v>
      </c>
      <c r="H32" s="9"/>
      <c r="I32" s="9"/>
      <c r="J32" s="9" t="s">
        <v>2203</v>
      </c>
      <c r="K32" s="10">
        <v>0.0</v>
      </c>
      <c r="L32" s="13"/>
      <c r="M32" s="13"/>
      <c r="N32" s="13"/>
      <c r="O32" s="13"/>
      <c r="P32" s="9" t="s">
        <v>2204</v>
      </c>
      <c r="Q32" s="11">
        <f t="shared" si="1"/>
        <v>0</v>
      </c>
    </row>
    <row r="33">
      <c r="A33" s="9" t="s">
        <v>2190</v>
      </c>
      <c r="B33" s="9" t="s">
        <v>2205</v>
      </c>
      <c r="C33" s="9" t="s">
        <v>2206</v>
      </c>
      <c r="D33" s="9"/>
      <c r="E33" s="9"/>
      <c r="F33" s="9"/>
      <c r="G33" s="9" t="s">
        <v>2207</v>
      </c>
      <c r="H33" s="9"/>
      <c r="I33" s="9"/>
      <c r="J33" s="9" t="s">
        <v>2208</v>
      </c>
      <c r="K33" s="10">
        <v>0.0</v>
      </c>
      <c r="L33" s="13"/>
      <c r="M33" s="13"/>
      <c r="N33" s="13"/>
      <c r="O33" s="13"/>
      <c r="P33" s="9" t="s">
        <v>2204</v>
      </c>
      <c r="Q33" s="11">
        <f t="shared" si="1"/>
        <v>0</v>
      </c>
    </row>
    <row r="34">
      <c r="A34" s="9" t="s">
        <v>2190</v>
      </c>
      <c r="B34" s="9" t="s">
        <v>2209</v>
      </c>
      <c r="C34" s="9" t="s">
        <v>2210</v>
      </c>
      <c r="D34" s="9"/>
      <c r="E34" s="9"/>
      <c r="F34" s="9"/>
      <c r="G34" s="9" t="s">
        <v>2211</v>
      </c>
      <c r="H34" s="9"/>
      <c r="I34" s="9"/>
      <c r="J34" s="9" t="s">
        <v>2212</v>
      </c>
      <c r="K34" s="10">
        <v>0.0</v>
      </c>
      <c r="L34" s="13"/>
      <c r="M34" s="13"/>
      <c r="N34" s="13"/>
      <c r="O34" s="13"/>
      <c r="P34" s="9" t="s">
        <v>2204</v>
      </c>
      <c r="Q34" s="11">
        <f t="shared" si="1"/>
        <v>0</v>
      </c>
    </row>
    <row r="35">
      <c r="A35" s="9" t="s">
        <v>2190</v>
      </c>
      <c r="B35" s="9" t="s">
        <v>2213</v>
      </c>
      <c r="C35" s="9" t="s">
        <v>2214</v>
      </c>
      <c r="D35" s="9"/>
      <c r="E35" s="9"/>
      <c r="F35" s="9"/>
      <c r="G35" s="9" t="s">
        <v>2215</v>
      </c>
      <c r="H35" s="9"/>
      <c r="I35" s="9"/>
      <c r="J35" s="9" t="s">
        <v>2216</v>
      </c>
      <c r="K35" s="10">
        <v>0.0</v>
      </c>
      <c r="L35" s="13"/>
      <c r="M35" s="13"/>
      <c r="N35" s="13"/>
      <c r="O35" s="13"/>
      <c r="P35" s="9" t="s">
        <v>2204</v>
      </c>
      <c r="Q35" s="11">
        <f t="shared" si="1"/>
        <v>0</v>
      </c>
    </row>
    <row r="36">
      <c r="A36" s="9" t="s">
        <v>2190</v>
      </c>
      <c r="B36" s="9" t="s">
        <v>2217</v>
      </c>
      <c r="C36" s="9" t="s">
        <v>2218</v>
      </c>
      <c r="D36" s="9"/>
      <c r="E36" s="9"/>
      <c r="F36" s="9"/>
      <c r="G36" s="9" t="s">
        <v>2219</v>
      </c>
      <c r="H36" s="9"/>
      <c r="I36" s="9"/>
      <c r="J36" s="9" t="s">
        <v>2220</v>
      </c>
      <c r="K36" s="10">
        <v>0.0</v>
      </c>
      <c r="L36" s="13"/>
      <c r="M36" s="13"/>
      <c r="N36" s="13"/>
      <c r="O36" s="13"/>
      <c r="P36" s="9" t="s">
        <v>2204</v>
      </c>
      <c r="Q36" s="11">
        <f t="shared" si="1"/>
        <v>0</v>
      </c>
    </row>
    <row r="37">
      <c r="A37" s="9" t="s">
        <v>2190</v>
      </c>
      <c r="B37" s="9" t="s">
        <v>2221</v>
      </c>
      <c r="C37" s="9" t="s">
        <v>2222</v>
      </c>
      <c r="D37" s="9"/>
      <c r="E37" s="9"/>
      <c r="F37" s="9"/>
      <c r="G37" s="9" t="s">
        <v>2223</v>
      </c>
      <c r="H37" s="9"/>
      <c r="I37" s="9"/>
      <c r="J37" s="9" t="s">
        <v>2224</v>
      </c>
      <c r="K37" s="10">
        <v>0.0</v>
      </c>
      <c r="L37" s="13"/>
      <c r="M37" s="13"/>
      <c r="N37" s="13"/>
      <c r="O37" s="13"/>
      <c r="P37" s="9" t="s">
        <v>2204</v>
      </c>
      <c r="Q37" s="11">
        <f t="shared" si="1"/>
        <v>0</v>
      </c>
    </row>
    <row r="38">
      <c r="A38" s="9" t="s">
        <v>2190</v>
      </c>
      <c r="B38" s="9" t="s">
        <v>2225</v>
      </c>
      <c r="C38" s="9" t="s">
        <v>2226</v>
      </c>
      <c r="D38" s="9"/>
      <c r="E38" s="9"/>
      <c r="F38" s="9"/>
      <c r="G38" s="9" t="s">
        <v>2227</v>
      </c>
      <c r="H38" s="9"/>
      <c r="I38" s="9"/>
      <c r="J38" s="9" t="s">
        <v>2228</v>
      </c>
      <c r="K38" s="10">
        <v>0.0</v>
      </c>
      <c r="L38" s="13"/>
      <c r="M38" s="13"/>
      <c r="N38" s="13"/>
      <c r="O38" s="13"/>
      <c r="P38" s="9" t="s">
        <v>2204</v>
      </c>
      <c r="Q38" s="11">
        <f t="shared" si="1"/>
        <v>0</v>
      </c>
    </row>
    <row r="39">
      <c r="A39" s="9" t="s">
        <v>2190</v>
      </c>
      <c r="B39" s="9" t="s">
        <v>2229</v>
      </c>
      <c r="C39" s="9" t="s">
        <v>2230</v>
      </c>
      <c r="D39" s="9"/>
      <c r="E39" s="9"/>
      <c r="F39" s="9"/>
      <c r="G39" s="9" t="s">
        <v>2231</v>
      </c>
      <c r="H39" s="9"/>
      <c r="I39" s="9"/>
      <c r="J39" s="9" t="s">
        <v>2232</v>
      </c>
      <c r="K39" s="10">
        <v>0.0</v>
      </c>
      <c r="L39" s="14"/>
      <c r="M39" s="14"/>
      <c r="N39" s="14"/>
      <c r="O39" s="14"/>
      <c r="P39" s="9" t="s">
        <v>2204</v>
      </c>
      <c r="Q39" s="11">
        <f t="shared" si="1"/>
        <v>0</v>
      </c>
    </row>
    <row r="40">
      <c r="A40" s="9" t="s">
        <v>2190</v>
      </c>
      <c r="B40" s="9" t="s">
        <v>2233</v>
      </c>
      <c r="C40" s="9" t="s">
        <v>2234</v>
      </c>
      <c r="D40" s="9"/>
      <c r="E40" s="9"/>
      <c r="F40" s="9"/>
      <c r="G40" s="9" t="s">
        <v>2235</v>
      </c>
      <c r="H40" s="9"/>
      <c r="I40" s="9"/>
      <c r="J40" s="9" t="s">
        <v>2236</v>
      </c>
      <c r="K40" s="10">
        <v>0.0</v>
      </c>
      <c r="L40" s="14"/>
      <c r="M40" s="14"/>
      <c r="N40" s="14"/>
      <c r="O40" s="14"/>
      <c r="P40" s="9" t="s">
        <v>2204</v>
      </c>
      <c r="Q40" s="11">
        <f t="shared" si="1"/>
        <v>0</v>
      </c>
    </row>
    <row r="41">
      <c r="A41" s="9" t="s">
        <v>2190</v>
      </c>
      <c r="B41" s="9" t="s">
        <v>2237</v>
      </c>
      <c r="C41" s="9" t="s">
        <v>2238</v>
      </c>
      <c r="D41" s="9"/>
      <c r="E41" s="9"/>
      <c r="F41" s="9"/>
      <c r="G41" s="9" t="s">
        <v>2239</v>
      </c>
      <c r="H41" s="9"/>
      <c r="I41" s="9"/>
      <c r="J41" s="9" t="s">
        <v>1595</v>
      </c>
      <c r="K41" s="10">
        <v>0.0</v>
      </c>
      <c r="L41" s="14"/>
      <c r="M41" s="14"/>
      <c r="N41" s="14"/>
      <c r="O41" s="14"/>
      <c r="P41" s="9" t="s">
        <v>2204</v>
      </c>
      <c r="Q41" s="11">
        <f t="shared" si="1"/>
        <v>0</v>
      </c>
    </row>
    <row r="42">
      <c r="A42" s="9" t="s">
        <v>2190</v>
      </c>
      <c r="B42" s="9" t="s">
        <v>2240</v>
      </c>
      <c r="C42" s="9" t="s">
        <v>2241</v>
      </c>
      <c r="D42" s="9"/>
      <c r="E42" s="9"/>
      <c r="F42" s="9"/>
      <c r="G42" s="9" t="s">
        <v>1113</v>
      </c>
      <c r="H42" s="9"/>
      <c r="I42" s="9"/>
      <c r="J42" s="9" t="s">
        <v>2242</v>
      </c>
      <c r="K42" s="10">
        <v>0.0</v>
      </c>
      <c r="L42" s="14"/>
      <c r="M42" s="14"/>
      <c r="N42" s="14"/>
      <c r="O42" s="14"/>
      <c r="P42" s="9" t="s">
        <v>2204</v>
      </c>
      <c r="Q42" s="11">
        <f t="shared" si="1"/>
        <v>0</v>
      </c>
    </row>
    <row r="43">
      <c r="A43" s="9" t="s">
        <v>2190</v>
      </c>
      <c r="B43" s="9" t="s">
        <v>2243</v>
      </c>
      <c r="C43" s="9" t="s">
        <v>2244</v>
      </c>
      <c r="D43" s="9"/>
      <c r="E43" s="9"/>
      <c r="F43" s="9"/>
      <c r="G43" s="9" t="s">
        <v>2245</v>
      </c>
      <c r="H43" s="9"/>
      <c r="I43" s="9"/>
      <c r="J43" s="9" t="s">
        <v>2246</v>
      </c>
      <c r="K43" s="10">
        <v>0.0</v>
      </c>
      <c r="L43" s="14"/>
      <c r="M43" s="14"/>
      <c r="N43" s="14"/>
      <c r="O43" s="14"/>
      <c r="P43" s="9" t="s">
        <v>2204</v>
      </c>
      <c r="Q43" s="11">
        <f t="shared" si="1"/>
        <v>0</v>
      </c>
    </row>
    <row r="44">
      <c r="A44" s="9" t="s">
        <v>2190</v>
      </c>
      <c r="B44" s="9" t="s">
        <v>2247</v>
      </c>
      <c r="C44" s="9" t="s">
        <v>2248</v>
      </c>
      <c r="D44" s="9"/>
      <c r="E44" s="9"/>
      <c r="F44" s="9"/>
      <c r="G44" s="9" t="s">
        <v>2249</v>
      </c>
      <c r="H44" s="9"/>
      <c r="I44" s="9"/>
      <c r="J44" s="9" t="s">
        <v>2250</v>
      </c>
      <c r="K44" s="10">
        <v>0.0</v>
      </c>
      <c r="L44" s="9"/>
      <c r="M44" s="9"/>
      <c r="N44" s="9"/>
      <c r="O44" s="9"/>
      <c r="P44" s="9" t="s">
        <v>2251</v>
      </c>
      <c r="Q44" s="11">
        <f t="shared" si="1"/>
        <v>0</v>
      </c>
    </row>
    <row r="45">
      <c r="A45" s="9" t="s">
        <v>2252</v>
      </c>
      <c r="B45" s="9" t="s">
        <v>2253</v>
      </c>
      <c r="C45" s="9" t="s">
        <v>2254</v>
      </c>
      <c r="D45" s="9"/>
      <c r="E45" s="9"/>
      <c r="F45" s="9"/>
      <c r="G45" s="9" t="s">
        <v>2255</v>
      </c>
      <c r="H45" s="9"/>
      <c r="I45" s="9"/>
      <c r="J45" s="9" t="s">
        <v>2256</v>
      </c>
      <c r="K45" s="10">
        <v>0.0</v>
      </c>
      <c r="L45" s="13"/>
      <c r="M45" s="13"/>
      <c r="N45" s="13"/>
      <c r="O45" s="13"/>
      <c r="P45" s="9" t="s">
        <v>2257</v>
      </c>
      <c r="Q45" s="11">
        <f t="shared" si="1"/>
        <v>0</v>
      </c>
    </row>
    <row r="46">
      <c r="A46" s="9" t="s">
        <v>2252</v>
      </c>
      <c r="B46" s="9" t="s">
        <v>2258</v>
      </c>
      <c r="C46" s="9" t="s">
        <v>2259</v>
      </c>
      <c r="D46" s="9"/>
      <c r="E46" s="9"/>
      <c r="F46" s="9"/>
      <c r="G46" s="9" t="s">
        <v>343</v>
      </c>
      <c r="H46" s="9"/>
      <c r="I46" s="9"/>
      <c r="J46" s="9" t="s">
        <v>2260</v>
      </c>
      <c r="K46" s="10">
        <v>0.0</v>
      </c>
      <c r="L46" s="13"/>
      <c r="M46" s="13"/>
      <c r="N46" s="13"/>
      <c r="O46" s="13"/>
      <c r="P46" s="9" t="s">
        <v>2261</v>
      </c>
      <c r="Q46" s="11">
        <f t="shared" si="1"/>
        <v>0</v>
      </c>
    </row>
    <row r="47">
      <c r="A47" s="9" t="s">
        <v>2252</v>
      </c>
      <c r="B47" s="9" t="s">
        <v>2262</v>
      </c>
      <c r="C47" s="9" t="s">
        <v>2263</v>
      </c>
      <c r="D47" s="9"/>
      <c r="E47" s="9"/>
      <c r="F47" s="9"/>
      <c r="G47" s="9" t="s">
        <v>2264</v>
      </c>
      <c r="H47" s="9"/>
      <c r="I47" s="9"/>
      <c r="J47" s="9" t="s">
        <v>2265</v>
      </c>
      <c r="K47" s="10">
        <v>0.0</v>
      </c>
      <c r="L47" s="13"/>
      <c r="M47" s="13"/>
      <c r="N47" s="13"/>
      <c r="O47" s="13"/>
      <c r="P47" s="9" t="s">
        <v>2266</v>
      </c>
      <c r="Q47" s="11">
        <f t="shared" si="1"/>
        <v>0</v>
      </c>
    </row>
    <row r="48">
      <c r="A48" s="9" t="s">
        <v>2252</v>
      </c>
      <c r="B48" s="9" t="s">
        <v>2267</v>
      </c>
      <c r="C48" s="9" t="s">
        <v>2268</v>
      </c>
      <c r="D48" s="9"/>
      <c r="E48" s="9"/>
      <c r="F48" s="9"/>
      <c r="G48" s="9" t="s">
        <v>2269</v>
      </c>
      <c r="H48" s="9"/>
      <c r="I48" s="9"/>
      <c r="J48" s="9" t="s">
        <v>2270</v>
      </c>
      <c r="K48" s="10">
        <v>0.0</v>
      </c>
      <c r="L48" s="13"/>
      <c r="M48" s="13"/>
      <c r="N48" s="13"/>
      <c r="O48" s="13"/>
      <c r="P48" s="9" t="s">
        <v>2271</v>
      </c>
      <c r="Q48" s="11">
        <f t="shared" si="1"/>
        <v>0</v>
      </c>
    </row>
    <row r="49">
      <c r="A49" s="9" t="s">
        <v>2252</v>
      </c>
      <c r="B49" s="9" t="s">
        <v>2272</v>
      </c>
      <c r="C49" s="9" t="s">
        <v>2273</v>
      </c>
      <c r="D49" s="9"/>
      <c r="E49" s="9"/>
      <c r="F49" s="9"/>
      <c r="G49" s="9" t="s">
        <v>2274</v>
      </c>
      <c r="H49" s="9"/>
      <c r="I49" s="9"/>
      <c r="J49" s="9" t="s">
        <v>2275</v>
      </c>
      <c r="K49" s="10">
        <v>0.0</v>
      </c>
      <c r="L49" s="9" t="s">
        <v>2276</v>
      </c>
      <c r="M49" s="9"/>
      <c r="N49" s="9" t="s">
        <v>2276</v>
      </c>
      <c r="O49" s="9"/>
      <c r="P49" s="9" t="s">
        <v>2277</v>
      </c>
      <c r="Q49" s="11">
        <f t="shared" si="1"/>
        <v>0</v>
      </c>
    </row>
    <row r="50">
      <c r="A50" s="9" t="s">
        <v>2252</v>
      </c>
      <c r="B50" s="9" t="s">
        <v>2278</v>
      </c>
      <c r="C50" s="9" t="s">
        <v>2279</v>
      </c>
      <c r="D50" s="9"/>
      <c r="E50" s="9"/>
      <c r="F50" s="9"/>
      <c r="G50" s="9" t="s">
        <v>2280</v>
      </c>
      <c r="H50" s="9"/>
      <c r="I50" s="9"/>
      <c r="J50" s="9" t="s">
        <v>2281</v>
      </c>
      <c r="K50" s="10">
        <v>0.0</v>
      </c>
      <c r="L50" s="13"/>
      <c r="M50" s="13"/>
      <c r="N50" s="13"/>
      <c r="O50" s="13"/>
      <c r="P50" s="9" t="s">
        <v>2282</v>
      </c>
      <c r="Q50" s="11">
        <f t="shared" si="1"/>
        <v>0</v>
      </c>
    </row>
    <row r="51">
      <c r="A51" s="9" t="s">
        <v>2252</v>
      </c>
      <c r="B51" s="9" t="s">
        <v>2283</v>
      </c>
      <c r="C51" s="9" t="s">
        <v>2284</v>
      </c>
      <c r="D51" s="9"/>
      <c r="E51" s="9"/>
      <c r="F51" s="9"/>
      <c r="G51" s="9" t="s">
        <v>2285</v>
      </c>
      <c r="H51" s="9"/>
      <c r="I51" s="9"/>
      <c r="J51" s="9" t="s">
        <v>2286</v>
      </c>
      <c r="K51" s="10">
        <v>0.0</v>
      </c>
      <c r="L51" s="13"/>
      <c r="M51" s="13"/>
      <c r="N51" s="13"/>
      <c r="O51" s="13"/>
      <c r="P51" s="9" t="s">
        <v>2282</v>
      </c>
      <c r="Q51" s="11">
        <f t="shared" si="1"/>
        <v>0</v>
      </c>
    </row>
    <row r="52">
      <c r="A52" s="9" t="s">
        <v>2252</v>
      </c>
      <c r="B52" s="9" t="s">
        <v>2287</v>
      </c>
      <c r="C52" s="9" t="s">
        <v>2288</v>
      </c>
      <c r="D52" s="9"/>
      <c r="E52" s="9"/>
      <c r="F52" s="9"/>
      <c r="G52" s="9" t="s">
        <v>2289</v>
      </c>
      <c r="H52" s="9"/>
      <c r="I52" s="9"/>
      <c r="J52" s="9" t="s">
        <v>2290</v>
      </c>
      <c r="K52" s="10">
        <v>0.0</v>
      </c>
      <c r="L52" s="13"/>
      <c r="M52" s="13"/>
      <c r="N52" s="13"/>
      <c r="O52" s="13"/>
      <c r="P52" s="9" t="s">
        <v>2282</v>
      </c>
      <c r="Q52" s="11">
        <f t="shared" si="1"/>
        <v>0</v>
      </c>
    </row>
    <row r="53">
      <c r="A53" s="9" t="s">
        <v>2252</v>
      </c>
      <c r="B53" s="9" t="s">
        <v>2291</v>
      </c>
      <c r="C53" s="9" t="s">
        <v>2292</v>
      </c>
      <c r="D53" s="9"/>
      <c r="E53" s="9"/>
      <c r="F53" s="9"/>
      <c r="G53" s="9" t="s">
        <v>2293</v>
      </c>
      <c r="H53" s="9"/>
      <c r="I53" s="9"/>
      <c r="J53" s="9" t="s">
        <v>2294</v>
      </c>
      <c r="K53" s="10">
        <v>0.0</v>
      </c>
      <c r="L53" s="13"/>
      <c r="M53" s="13"/>
      <c r="N53" s="13"/>
      <c r="O53" s="13"/>
      <c r="P53" s="9" t="s">
        <v>2282</v>
      </c>
      <c r="Q53" s="11">
        <f t="shared" si="1"/>
        <v>0</v>
      </c>
    </row>
    <row r="54">
      <c r="A54" s="9" t="s">
        <v>2252</v>
      </c>
      <c r="B54" s="9" t="s">
        <v>2295</v>
      </c>
      <c r="C54" s="9" t="s">
        <v>2296</v>
      </c>
      <c r="D54" s="9"/>
      <c r="E54" s="9"/>
      <c r="F54" s="9"/>
      <c r="G54" s="9" t="s">
        <v>1113</v>
      </c>
      <c r="H54" s="9"/>
      <c r="I54" s="9"/>
      <c r="J54" s="9" t="s">
        <v>2297</v>
      </c>
      <c r="K54" s="10">
        <v>0.0</v>
      </c>
      <c r="L54" s="13"/>
      <c r="M54" s="13"/>
      <c r="N54" s="13"/>
      <c r="O54" s="13"/>
      <c r="P54" s="9" t="s">
        <v>2282</v>
      </c>
      <c r="Q54" s="11">
        <f t="shared" si="1"/>
        <v>0</v>
      </c>
    </row>
    <row r="55">
      <c r="A55" s="9" t="s">
        <v>2252</v>
      </c>
      <c r="B55" s="9" t="s">
        <v>2298</v>
      </c>
      <c r="C55" s="9" t="s">
        <v>2299</v>
      </c>
      <c r="D55" s="9"/>
      <c r="E55" s="9"/>
      <c r="F55" s="9"/>
      <c r="G55" s="9" t="s">
        <v>1265</v>
      </c>
      <c r="H55" s="9"/>
      <c r="I55" s="9"/>
      <c r="J55" s="9" t="s">
        <v>2300</v>
      </c>
      <c r="K55" s="10">
        <v>0.0</v>
      </c>
      <c r="L55" s="13"/>
      <c r="M55" s="13"/>
      <c r="N55" s="13"/>
      <c r="O55" s="13"/>
      <c r="P55" s="9" t="s">
        <v>2282</v>
      </c>
      <c r="Q55" s="11">
        <f t="shared" si="1"/>
        <v>0</v>
      </c>
    </row>
    <row r="56">
      <c r="A56" s="9" t="s">
        <v>2252</v>
      </c>
      <c r="B56" s="9" t="s">
        <v>2301</v>
      </c>
      <c r="C56" s="9" t="s">
        <v>2302</v>
      </c>
      <c r="D56" s="9"/>
      <c r="E56" s="9"/>
      <c r="F56" s="9"/>
      <c r="G56" s="9" t="s">
        <v>1299</v>
      </c>
      <c r="H56" s="9"/>
      <c r="I56" s="9"/>
      <c r="J56" s="9" t="s">
        <v>2303</v>
      </c>
      <c r="K56" s="10">
        <v>0.0</v>
      </c>
      <c r="L56" s="13"/>
      <c r="M56" s="13"/>
      <c r="N56" s="13"/>
      <c r="O56" s="13"/>
      <c r="P56" s="9" t="s">
        <v>2282</v>
      </c>
      <c r="Q56" s="11">
        <f t="shared" si="1"/>
        <v>0</v>
      </c>
    </row>
    <row r="57">
      <c r="A57" s="9" t="s">
        <v>2252</v>
      </c>
      <c r="B57" s="9" t="s">
        <v>2304</v>
      </c>
      <c r="C57" s="9" t="s">
        <v>2305</v>
      </c>
      <c r="D57" s="9"/>
      <c r="E57" s="9"/>
      <c r="F57" s="9"/>
      <c r="G57" s="9" t="s">
        <v>2306</v>
      </c>
      <c r="H57" s="9"/>
      <c r="I57" s="9"/>
      <c r="J57" s="9" t="s">
        <v>2307</v>
      </c>
      <c r="K57" s="10">
        <v>0.0</v>
      </c>
      <c r="L57" s="13"/>
      <c r="M57" s="13"/>
      <c r="N57" s="13"/>
      <c r="O57" s="13"/>
      <c r="P57" s="9" t="s">
        <v>2282</v>
      </c>
      <c r="Q57" s="11">
        <f t="shared" si="1"/>
        <v>0</v>
      </c>
    </row>
    <row r="58">
      <c r="A58" s="9" t="s">
        <v>2252</v>
      </c>
      <c r="B58" s="9" t="s">
        <v>2308</v>
      </c>
      <c r="C58" s="9" t="s">
        <v>2309</v>
      </c>
      <c r="D58" s="9"/>
      <c r="E58" s="9"/>
      <c r="F58" s="9"/>
      <c r="G58" s="9" t="s">
        <v>45</v>
      </c>
      <c r="H58" s="9"/>
      <c r="I58" s="9"/>
      <c r="J58" s="9" t="s">
        <v>2310</v>
      </c>
      <c r="K58" s="10">
        <v>0.0</v>
      </c>
      <c r="L58" s="13"/>
      <c r="M58" s="13"/>
      <c r="N58" s="13"/>
      <c r="O58" s="13"/>
      <c r="P58" s="9" t="s">
        <v>2282</v>
      </c>
      <c r="Q58" s="11">
        <f t="shared" si="1"/>
        <v>0</v>
      </c>
    </row>
    <row r="59">
      <c r="A59" s="9" t="s">
        <v>2252</v>
      </c>
      <c r="B59" s="9" t="s">
        <v>2311</v>
      </c>
      <c r="C59" s="9" t="s">
        <v>2312</v>
      </c>
      <c r="D59" s="9"/>
      <c r="E59" s="9"/>
      <c r="F59" s="9"/>
      <c r="G59" s="9" t="s">
        <v>2313</v>
      </c>
      <c r="H59" s="9"/>
      <c r="I59" s="9"/>
      <c r="J59" s="9" t="s">
        <v>2314</v>
      </c>
      <c r="K59" s="10">
        <v>0.0</v>
      </c>
      <c r="L59" s="13"/>
      <c r="M59" s="13"/>
      <c r="N59" s="13"/>
      <c r="O59" s="13"/>
      <c r="P59" s="9" t="s">
        <v>2282</v>
      </c>
      <c r="Q59" s="11">
        <f t="shared" si="1"/>
        <v>0</v>
      </c>
    </row>
    <row r="60">
      <c r="A60" s="9" t="s">
        <v>2252</v>
      </c>
      <c r="B60" s="9" t="s">
        <v>2315</v>
      </c>
      <c r="C60" s="9" t="s">
        <v>2316</v>
      </c>
      <c r="D60" s="9"/>
      <c r="E60" s="9"/>
      <c r="F60" s="9"/>
      <c r="G60" s="9" t="s">
        <v>2317</v>
      </c>
      <c r="H60" s="9"/>
      <c r="I60" s="9"/>
      <c r="J60" s="9" t="s">
        <v>2318</v>
      </c>
      <c r="K60" s="10">
        <v>0.0</v>
      </c>
      <c r="L60" s="13"/>
      <c r="M60" s="13"/>
      <c r="N60" s="13"/>
      <c r="O60" s="13"/>
      <c r="P60" s="9" t="s">
        <v>2282</v>
      </c>
      <c r="Q60" s="11">
        <f t="shared" si="1"/>
        <v>0</v>
      </c>
    </row>
    <row r="61">
      <c r="A61" s="9" t="s">
        <v>2252</v>
      </c>
      <c r="B61" s="9" t="s">
        <v>2319</v>
      </c>
      <c r="C61" s="9" t="s">
        <v>2320</v>
      </c>
      <c r="D61" s="9"/>
      <c r="E61" s="9"/>
      <c r="F61" s="9"/>
      <c r="G61" s="9" t="s">
        <v>1113</v>
      </c>
      <c r="H61" s="9"/>
      <c r="I61" s="9"/>
      <c r="J61" s="9" t="s">
        <v>2321</v>
      </c>
      <c r="K61" s="10">
        <v>0.0</v>
      </c>
      <c r="L61" s="13"/>
      <c r="M61" s="13"/>
      <c r="N61" s="13"/>
      <c r="O61" s="13"/>
      <c r="P61" s="9" t="s">
        <v>2282</v>
      </c>
      <c r="Q61" s="11">
        <f t="shared" si="1"/>
        <v>0</v>
      </c>
    </row>
    <row r="62">
      <c r="A62" s="9" t="s">
        <v>2252</v>
      </c>
      <c r="B62" s="9" t="s">
        <v>2322</v>
      </c>
      <c r="C62" s="9" t="s">
        <v>2323</v>
      </c>
      <c r="D62" s="9"/>
      <c r="E62" s="9"/>
      <c r="F62" s="9"/>
      <c r="G62" s="9" t="s">
        <v>2324</v>
      </c>
      <c r="H62" s="9"/>
      <c r="I62" s="9"/>
      <c r="J62" s="9" t="s">
        <v>2325</v>
      </c>
      <c r="K62" s="10">
        <v>0.0</v>
      </c>
      <c r="L62" s="13"/>
      <c r="M62" s="13"/>
      <c r="N62" s="13"/>
      <c r="O62" s="13"/>
      <c r="P62" s="9" t="s">
        <v>2282</v>
      </c>
      <c r="Q62" s="11">
        <f t="shared" si="1"/>
        <v>0</v>
      </c>
    </row>
    <row r="63" ht="146.25" customHeight="1">
      <c r="A63" s="18" t="s">
        <v>2326</v>
      </c>
      <c r="B63" s="18" t="s">
        <v>2327</v>
      </c>
      <c r="C63" s="18">
        <f>IF(Sheet2!A279&lt;&gt;"", LEN(B63) - LEN(SUBSTITUTE(B63, ",", "")) + 1, 0)</f>
        <v>4</v>
      </c>
      <c r="D63" s="18">
        <f>if(C63&gt;1,1,0)</f>
        <v>1</v>
      </c>
      <c r="E63" s="18">
        <v>1.0</v>
      </c>
      <c r="F63" s="18" t="s">
        <v>2249</v>
      </c>
      <c r="G63" s="18"/>
      <c r="H63" s="18"/>
      <c r="I63" s="18" t="s">
        <v>2328</v>
      </c>
      <c r="J63" s="19">
        <v>0.0</v>
      </c>
      <c r="K63" s="18" t="s">
        <v>2329</v>
      </c>
      <c r="L63" s="18">
        <f>IF(K63&lt;&gt;"", LEN(K63) - LEN(SUBSTITUTE(K63, ":", ""))
)</f>
        <v>2</v>
      </c>
      <c r="M63" s="18" t="s">
        <v>2330</v>
      </c>
      <c r="N63" s="18">
        <f>IF(M63&lt;&gt;"", LEN(M63) - LEN(SUBSTITUTE(M63, ":", ""))
)</f>
        <v>3</v>
      </c>
      <c r="O63" s="18" t="s">
        <v>2331</v>
      </c>
      <c r="P63" s="20">
        <f>L63+N63</f>
        <v>5</v>
      </c>
      <c r="Q63" s="19">
        <v>3.0</v>
      </c>
      <c r="R63" s="20"/>
      <c r="S63" s="19">
        <v>1.0</v>
      </c>
      <c r="T63" s="20"/>
      <c r="U63" s="19">
        <v>1.0</v>
      </c>
      <c r="V63" s="20">
        <f>Q63+R63+S63+T63+U63-P63</f>
        <v>0</v>
      </c>
    </row>
    <row r="68">
      <c r="A68" s="9" t="s">
        <v>2332</v>
      </c>
      <c r="B68" s="10">
        <v>18.0</v>
      </c>
    </row>
    <row r="69">
      <c r="A69" s="10" t="s">
        <v>2333</v>
      </c>
      <c r="B69" s="10">
        <v>16.0</v>
      </c>
    </row>
    <row r="70">
      <c r="A70" s="10" t="s">
        <v>2334</v>
      </c>
      <c r="B70" s="10">
        <v>28.0</v>
      </c>
    </row>
    <row r="71">
      <c r="P71" s="10">
        <f>61+325</f>
        <v>386</v>
      </c>
    </row>
  </sheetData>
  <drawing r:id="rId4"/>
  <legacyDrawing r:id="rId5"/>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19.88"/>
  </cols>
  <sheetData>
    <row r="1">
      <c r="A1" s="9" t="s">
        <v>9</v>
      </c>
      <c r="B1" s="10" t="s">
        <v>2335</v>
      </c>
      <c r="C1" s="10" t="s">
        <v>2336</v>
      </c>
    </row>
    <row r="2">
      <c r="A2" s="9" t="s">
        <v>3</v>
      </c>
      <c r="B2" s="10" t="s">
        <v>2335</v>
      </c>
      <c r="C2" s="10" t="s">
        <v>2336</v>
      </c>
    </row>
    <row r="3">
      <c r="A3" s="9" t="s">
        <v>4</v>
      </c>
      <c r="B3" s="10" t="s">
        <v>2335</v>
      </c>
      <c r="C3" s="10" t="s">
        <v>2336</v>
      </c>
    </row>
    <row r="4">
      <c r="A4" s="14"/>
    </row>
    <row r="5">
      <c r="A5" s="14"/>
    </row>
    <row r="6">
      <c r="A6" s="14"/>
    </row>
    <row r="7">
      <c r="A7" s="14"/>
    </row>
    <row r="8">
      <c r="A8" s="14"/>
    </row>
    <row r="9">
      <c r="A9" s="14"/>
    </row>
    <row r="10">
      <c r="A10" s="14"/>
    </row>
    <row r="11">
      <c r="A11" s="14"/>
    </row>
    <row r="12">
      <c r="A12" s="14"/>
    </row>
    <row r="13">
      <c r="A13" s="14"/>
    </row>
    <row r="14">
      <c r="A14" s="14"/>
    </row>
    <row r="15">
      <c r="A15" s="14"/>
    </row>
    <row r="16">
      <c r="A16" s="14"/>
    </row>
    <row r="17">
      <c r="A17" s="14"/>
    </row>
    <row r="18">
      <c r="A18" s="14"/>
    </row>
    <row r="19">
      <c r="A19" s="14"/>
    </row>
    <row r="20">
      <c r="A20" s="14"/>
    </row>
    <row r="21">
      <c r="A21" s="14"/>
    </row>
    <row r="22">
      <c r="A22" s="14"/>
    </row>
    <row r="23">
      <c r="A23" s="14"/>
    </row>
    <row r="24">
      <c r="A24" s="14"/>
    </row>
    <row r="25">
      <c r="A25" s="14"/>
    </row>
    <row r="26">
      <c r="A26" s="14"/>
    </row>
    <row r="27">
      <c r="A27" s="14"/>
    </row>
    <row r="28">
      <c r="A28" s="14"/>
    </row>
    <row r="29">
      <c r="A29" s="14"/>
    </row>
    <row r="30">
      <c r="A30" s="14"/>
    </row>
    <row r="31">
      <c r="A31" s="14"/>
    </row>
    <row r="32">
      <c r="A32" s="14"/>
    </row>
    <row r="33">
      <c r="A33" s="14"/>
    </row>
    <row r="34">
      <c r="A34" s="14"/>
    </row>
    <row r="35">
      <c r="A35" s="14"/>
    </row>
    <row r="36">
      <c r="A36" s="14"/>
    </row>
    <row r="37">
      <c r="A37" s="14"/>
    </row>
    <row r="38">
      <c r="A38" s="14"/>
    </row>
    <row r="39">
      <c r="A39" s="14"/>
    </row>
    <row r="40">
      <c r="A40" s="14"/>
    </row>
    <row r="41">
      <c r="A41" s="14"/>
    </row>
    <row r="42">
      <c r="A42" s="14"/>
    </row>
    <row r="43">
      <c r="A43" s="14"/>
    </row>
    <row r="44">
      <c r="A44" s="14"/>
    </row>
    <row r="45">
      <c r="A45" s="14"/>
    </row>
    <row r="46">
      <c r="A46" s="14"/>
    </row>
    <row r="47">
      <c r="A47" s="14"/>
    </row>
    <row r="48">
      <c r="A48" s="14"/>
    </row>
    <row r="49">
      <c r="A49" s="14"/>
    </row>
    <row r="50">
      <c r="A50" s="14"/>
    </row>
    <row r="51">
      <c r="A51" s="14"/>
    </row>
    <row r="52">
      <c r="A52" s="14"/>
    </row>
    <row r="53">
      <c r="A53" s="14"/>
    </row>
    <row r="54">
      <c r="A54" s="14"/>
    </row>
    <row r="55">
      <c r="A55" s="14"/>
    </row>
    <row r="56">
      <c r="A56" s="14"/>
    </row>
    <row r="57">
      <c r="A57" s="14"/>
    </row>
    <row r="58">
      <c r="A58" s="14"/>
    </row>
    <row r="59">
      <c r="A59" s="14"/>
    </row>
    <row r="60">
      <c r="A60" s="14"/>
    </row>
    <row r="61">
      <c r="A61" s="14"/>
    </row>
    <row r="62">
      <c r="A62" s="14"/>
    </row>
    <row r="63">
      <c r="A63" s="14"/>
    </row>
    <row r="64">
      <c r="A64" s="14"/>
    </row>
    <row r="65">
      <c r="A65" s="14"/>
    </row>
    <row r="66">
      <c r="A66" s="14"/>
    </row>
    <row r="67">
      <c r="A67" s="14"/>
    </row>
    <row r="68">
      <c r="A68" s="14"/>
    </row>
    <row r="69">
      <c r="A69" s="14"/>
    </row>
    <row r="70">
      <c r="A70" s="14"/>
    </row>
    <row r="71">
      <c r="A71" s="14"/>
    </row>
    <row r="72">
      <c r="A72" s="14"/>
    </row>
    <row r="73">
      <c r="A73" s="14"/>
    </row>
    <row r="74">
      <c r="A74" s="14"/>
    </row>
    <row r="75">
      <c r="A75" s="14"/>
    </row>
    <row r="76">
      <c r="A76" s="14"/>
    </row>
    <row r="77">
      <c r="A77" s="14"/>
    </row>
    <row r="78">
      <c r="A78" s="14"/>
    </row>
    <row r="79">
      <c r="A79" s="14"/>
    </row>
    <row r="80">
      <c r="A80" s="14"/>
    </row>
    <row r="81">
      <c r="A81" s="14"/>
    </row>
    <row r="82">
      <c r="A82" s="14"/>
    </row>
    <row r="83">
      <c r="A83" s="14"/>
    </row>
    <row r="84">
      <c r="A84" s="14"/>
    </row>
    <row r="85">
      <c r="A85" s="14"/>
    </row>
    <row r="86">
      <c r="A86" s="14"/>
    </row>
    <row r="87">
      <c r="A87" s="14"/>
    </row>
    <row r="88">
      <c r="A88" s="14"/>
    </row>
    <row r="89">
      <c r="A89" s="14"/>
    </row>
    <row r="90">
      <c r="A90" s="14"/>
    </row>
    <row r="91">
      <c r="A91" s="14"/>
    </row>
    <row r="92">
      <c r="A92" s="14"/>
    </row>
    <row r="93">
      <c r="A93" s="14"/>
    </row>
    <row r="94">
      <c r="A94" s="14"/>
    </row>
    <row r="95">
      <c r="A95" s="14"/>
    </row>
    <row r="96">
      <c r="A96" s="14"/>
    </row>
    <row r="97">
      <c r="A97" s="14"/>
    </row>
    <row r="98">
      <c r="A98" s="14"/>
    </row>
    <row r="99">
      <c r="A99" s="14"/>
    </row>
    <row r="100">
      <c r="A100" s="14"/>
    </row>
    <row r="101">
      <c r="A101" s="14"/>
    </row>
    <row r="102">
      <c r="A102" s="14"/>
    </row>
    <row r="103">
      <c r="A103" s="14"/>
    </row>
    <row r="104">
      <c r="A104" s="14"/>
    </row>
    <row r="105">
      <c r="A105" s="14"/>
    </row>
    <row r="106">
      <c r="A106" s="14"/>
    </row>
    <row r="107">
      <c r="A107" s="14"/>
    </row>
    <row r="108">
      <c r="A108" s="14"/>
    </row>
    <row r="109">
      <c r="A109" s="14"/>
    </row>
    <row r="110">
      <c r="A110" s="14"/>
    </row>
    <row r="111">
      <c r="A111" s="14"/>
    </row>
    <row r="112">
      <c r="A112" s="14"/>
    </row>
    <row r="113">
      <c r="A113" s="14"/>
    </row>
    <row r="114">
      <c r="A114" s="14"/>
    </row>
    <row r="115">
      <c r="A115" s="14"/>
    </row>
    <row r="116">
      <c r="A116" s="14"/>
    </row>
    <row r="117">
      <c r="A117" s="14"/>
    </row>
    <row r="118">
      <c r="A118" s="14"/>
    </row>
    <row r="119">
      <c r="A119" s="14"/>
    </row>
    <row r="120">
      <c r="A120" s="14"/>
    </row>
    <row r="121">
      <c r="A121" s="14"/>
    </row>
    <row r="122">
      <c r="A122" s="14"/>
    </row>
    <row r="123">
      <c r="A123" s="14"/>
    </row>
    <row r="124">
      <c r="A124" s="14"/>
    </row>
    <row r="125">
      <c r="A125" s="14"/>
    </row>
    <row r="126">
      <c r="A126" s="14"/>
    </row>
    <row r="127">
      <c r="A127" s="14"/>
    </row>
    <row r="128">
      <c r="A128" s="14"/>
    </row>
    <row r="129">
      <c r="A129" s="14"/>
    </row>
    <row r="130">
      <c r="A130" s="14"/>
    </row>
    <row r="131">
      <c r="A131" s="14"/>
    </row>
    <row r="132">
      <c r="A132" s="14"/>
    </row>
    <row r="133">
      <c r="A133" s="14"/>
    </row>
    <row r="134">
      <c r="A134" s="14"/>
    </row>
    <row r="135">
      <c r="A135" s="14"/>
    </row>
    <row r="136">
      <c r="A136" s="14"/>
    </row>
    <row r="137">
      <c r="A137" s="14"/>
    </row>
    <row r="138">
      <c r="A138" s="14"/>
    </row>
    <row r="139">
      <c r="A139" s="14"/>
    </row>
    <row r="140">
      <c r="A140" s="14"/>
    </row>
    <row r="141">
      <c r="A141" s="14"/>
    </row>
    <row r="142">
      <c r="A142" s="14"/>
    </row>
    <row r="143">
      <c r="A143" s="14"/>
    </row>
    <row r="144">
      <c r="A144" s="14"/>
    </row>
    <row r="145">
      <c r="A145" s="14"/>
    </row>
    <row r="146">
      <c r="A146" s="14"/>
    </row>
    <row r="147">
      <c r="A147" s="14"/>
    </row>
    <row r="148">
      <c r="A148" s="14"/>
    </row>
    <row r="149">
      <c r="A149" s="14"/>
    </row>
    <row r="150">
      <c r="A150" s="14"/>
    </row>
    <row r="151">
      <c r="A151" s="14"/>
    </row>
    <row r="152">
      <c r="A152" s="14"/>
    </row>
    <row r="153">
      <c r="A153" s="14"/>
    </row>
    <row r="154">
      <c r="A154" s="14"/>
    </row>
    <row r="155">
      <c r="A155" s="14"/>
    </row>
    <row r="156">
      <c r="A156" s="14"/>
    </row>
    <row r="157">
      <c r="A157" s="14"/>
    </row>
    <row r="158">
      <c r="A158" s="14"/>
    </row>
    <row r="159">
      <c r="A159" s="14"/>
    </row>
    <row r="160">
      <c r="A160" s="14"/>
    </row>
    <row r="161">
      <c r="A161" s="14"/>
    </row>
    <row r="162">
      <c r="A162" s="14"/>
    </row>
    <row r="163">
      <c r="A163" s="14"/>
    </row>
    <row r="164">
      <c r="A164" s="14"/>
    </row>
    <row r="165">
      <c r="A165" s="14"/>
    </row>
    <row r="166">
      <c r="A166" s="14"/>
    </row>
    <row r="167">
      <c r="A167" s="14"/>
    </row>
    <row r="168">
      <c r="A168" s="14"/>
    </row>
    <row r="169">
      <c r="A169" s="14"/>
    </row>
    <row r="170">
      <c r="A170" s="14"/>
    </row>
    <row r="171">
      <c r="A171" s="14"/>
    </row>
    <row r="172">
      <c r="A172" s="14"/>
    </row>
    <row r="173">
      <c r="A173" s="14"/>
    </row>
    <row r="174">
      <c r="A174" s="14"/>
    </row>
    <row r="175">
      <c r="A175" s="14"/>
    </row>
    <row r="176">
      <c r="A176" s="14"/>
    </row>
    <row r="177">
      <c r="A177" s="14"/>
    </row>
    <row r="178">
      <c r="A178" s="14"/>
    </row>
    <row r="179">
      <c r="A179" s="14"/>
    </row>
    <row r="180">
      <c r="A180" s="14"/>
    </row>
    <row r="181">
      <c r="A181" s="14"/>
    </row>
    <row r="182">
      <c r="A182" s="14"/>
    </row>
    <row r="183">
      <c r="A183" s="14"/>
    </row>
    <row r="184">
      <c r="A184" s="14"/>
    </row>
    <row r="185">
      <c r="A185" s="14"/>
    </row>
    <row r="186">
      <c r="A186" s="14"/>
    </row>
    <row r="187">
      <c r="A187" s="14"/>
    </row>
    <row r="188">
      <c r="A188" s="14"/>
    </row>
    <row r="189">
      <c r="A189" s="14"/>
    </row>
    <row r="190">
      <c r="A190" s="14"/>
    </row>
    <row r="191">
      <c r="A191" s="14"/>
    </row>
    <row r="192">
      <c r="A192" s="14"/>
    </row>
    <row r="193">
      <c r="A193" s="14"/>
    </row>
    <row r="194">
      <c r="A194" s="14"/>
    </row>
    <row r="195">
      <c r="A195" s="14"/>
    </row>
    <row r="196">
      <c r="A196" s="14"/>
    </row>
    <row r="197">
      <c r="A197" s="14"/>
    </row>
    <row r="198">
      <c r="A198" s="14"/>
    </row>
    <row r="199">
      <c r="A199" s="14"/>
    </row>
    <row r="200">
      <c r="A200" s="14"/>
    </row>
    <row r="201">
      <c r="A201" s="14"/>
    </row>
    <row r="202">
      <c r="A202" s="14"/>
    </row>
    <row r="203">
      <c r="A203" s="14"/>
    </row>
    <row r="204">
      <c r="A204" s="14"/>
    </row>
    <row r="205">
      <c r="A205" s="14"/>
    </row>
    <row r="206">
      <c r="A206" s="14"/>
    </row>
    <row r="207">
      <c r="A207" s="14"/>
    </row>
    <row r="208">
      <c r="A208" s="14"/>
    </row>
    <row r="209">
      <c r="A209" s="14"/>
    </row>
    <row r="210">
      <c r="A210" s="14"/>
    </row>
    <row r="211">
      <c r="A211" s="14"/>
    </row>
    <row r="212">
      <c r="A212" s="14"/>
    </row>
    <row r="213">
      <c r="A213" s="14"/>
    </row>
    <row r="214">
      <c r="A214" s="14"/>
    </row>
    <row r="215">
      <c r="A215" s="14"/>
    </row>
    <row r="216">
      <c r="A216" s="14"/>
    </row>
    <row r="217">
      <c r="A217" s="14"/>
    </row>
    <row r="218">
      <c r="A218" s="14"/>
    </row>
    <row r="219">
      <c r="A219" s="14"/>
    </row>
    <row r="220">
      <c r="A220" s="14"/>
    </row>
    <row r="221">
      <c r="A221" s="14"/>
    </row>
    <row r="222">
      <c r="A222" s="14"/>
    </row>
    <row r="223">
      <c r="A223" s="14"/>
    </row>
    <row r="224">
      <c r="A224" s="14"/>
    </row>
    <row r="225">
      <c r="A225" s="14"/>
    </row>
    <row r="226">
      <c r="A226" s="14"/>
    </row>
    <row r="227">
      <c r="A227" s="14"/>
    </row>
    <row r="228">
      <c r="A228" s="14"/>
    </row>
    <row r="229">
      <c r="A229" s="14"/>
    </row>
    <row r="230">
      <c r="A230" s="14"/>
    </row>
    <row r="231">
      <c r="A231" s="14"/>
    </row>
    <row r="232">
      <c r="A232" s="14"/>
    </row>
    <row r="233">
      <c r="A233" s="14"/>
    </row>
    <row r="234">
      <c r="A234" s="14"/>
    </row>
    <row r="235">
      <c r="A235" s="14"/>
    </row>
    <row r="236">
      <c r="A236" s="14"/>
    </row>
    <row r="237">
      <c r="A237" s="14"/>
    </row>
    <row r="238">
      <c r="A238" s="14"/>
    </row>
    <row r="239">
      <c r="A239" s="14"/>
    </row>
    <row r="240">
      <c r="A240" s="14"/>
    </row>
    <row r="241">
      <c r="A241" s="14"/>
    </row>
    <row r="242">
      <c r="A242" s="14"/>
    </row>
    <row r="243">
      <c r="A243" s="14"/>
    </row>
    <row r="244">
      <c r="A244" s="14"/>
    </row>
    <row r="245">
      <c r="A245" s="14"/>
    </row>
    <row r="246">
      <c r="A246" s="14"/>
    </row>
    <row r="247">
      <c r="A247" s="14"/>
    </row>
    <row r="248">
      <c r="A248" s="14"/>
    </row>
    <row r="249">
      <c r="A249" s="14"/>
    </row>
    <row r="250">
      <c r="A250" s="14"/>
    </row>
    <row r="251">
      <c r="A251" s="14"/>
    </row>
    <row r="252">
      <c r="A252" s="14"/>
    </row>
    <row r="253">
      <c r="A253" s="14"/>
    </row>
    <row r="254">
      <c r="A254" s="14"/>
    </row>
    <row r="255">
      <c r="A255" s="14"/>
    </row>
    <row r="256">
      <c r="A256" s="14"/>
    </row>
    <row r="257">
      <c r="A257" s="14"/>
    </row>
    <row r="258">
      <c r="A258" s="14"/>
    </row>
    <row r="259">
      <c r="A259" s="14"/>
    </row>
    <row r="260">
      <c r="A260" s="14"/>
    </row>
    <row r="261">
      <c r="A261" s="14"/>
    </row>
    <row r="262">
      <c r="A262" s="14"/>
    </row>
    <row r="263">
      <c r="A263" s="14"/>
    </row>
    <row r="264">
      <c r="A264" s="14"/>
    </row>
    <row r="265">
      <c r="A265" s="14"/>
    </row>
    <row r="266">
      <c r="A266" s="14"/>
    </row>
    <row r="267">
      <c r="A267" s="14"/>
    </row>
    <row r="268">
      <c r="A268" s="14"/>
    </row>
    <row r="269">
      <c r="A269" s="14"/>
    </row>
    <row r="270">
      <c r="A270" s="14"/>
    </row>
    <row r="271">
      <c r="A271" s="14"/>
    </row>
    <row r="272">
      <c r="A272" s="14"/>
    </row>
    <row r="273">
      <c r="A273" s="14"/>
    </row>
    <row r="274">
      <c r="A274" s="14"/>
    </row>
    <row r="275">
      <c r="A275" s="14"/>
    </row>
    <row r="276">
      <c r="A276" s="14"/>
    </row>
    <row r="277">
      <c r="A277" s="14"/>
    </row>
    <row r="278">
      <c r="A278" s="14"/>
    </row>
    <row r="279">
      <c r="A279" s="14"/>
    </row>
    <row r="280">
      <c r="A280" s="14"/>
    </row>
    <row r="281">
      <c r="A281" s="14"/>
    </row>
    <row r="282">
      <c r="A282" s="14"/>
    </row>
    <row r="283">
      <c r="A283" s="14"/>
    </row>
    <row r="284">
      <c r="A284" s="14"/>
    </row>
    <row r="285">
      <c r="A285" s="14"/>
    </row>
    <row r="286">
      <c r="A286" s="14"/>
    </row>
    <row r="287">
      <c r="A287" s="14"/>
    </row>
    <row r="288">
      <c r="A288" s="14"/>
    </row>
    <row r="289">
      <c r="A289" s="14"/>
    </row>
    <row r="290">
      <c r="A290" s="14"/>
    </row>
    <row r="291">
      <c r="A291" s="14"/>
    </row>
    <row r="292">
      <c r="A292" s="14"/>
    </row>
    <row r="293">
      <c r="A293" s="14"/>
    </row>
    <row r="294">
      <c r="A294" s="14"/>
    </row>
    <row r="295">
      <c r="A295" s="14"/>
    </row>
    <row r="296">
      <c r="A296" s="14"/>
    </row>
    <row r="297">
      <c r="A297" s="14"/>
    </row>
    <row r="298">
      <c r="A298" s="14"/>
    </row>
    <row r="299">
      <c r="A299" s="14"/>
    </row>
    <row r="300">
      <c r="A300" s="14"/>
    </row>
    <row r="301">
      <c r="A301" s="14"/>
    </row>
    <row r="302">
      <c r="A302" s="14"/>
    </row>
    <row r="303">
      <c r="A303" s="14"/>
    </row>
    <row r="304">
      <c r="A304" s="14"/>
    </row>
    <row r="305">
      <c r="A305" s="14"/>
    </row>
    <row r="306">
      <c r="A306" s="14"/>
    </row>
    <row r="307">
      <c r="A307" s="14"/>
    </row>
    <row r="308">
      <c r="A308" s="14"/>
    </row>
    <row r="309">
      <c r="A309" s="14"/>
    </row>
    <row r="310">
      <c r="A310" s="14"/>
    </row>
    <row r="311">
      <c r="A311" s="14"/>
    </row>
    <row r="312">
      <c r="A312" s="14"/>
    </row>
    <row r="313">
      <c r="A313" s="14"/>
    </row>
    <row r="314">
      <c r="A314" s="14"/>
    </row>
    <row r="315">
      <c r="A315" s="14"/>
    </row>
    <row r="316">
      <c r="A316" s="14"/>
    </row>
    <row r="317">
      <c r="A317" s="14"/>
    </row>
    <row r="318">
      <c r="A318" s="14"/>
    </row>
    <row r="319">
      <c r="A319" s="14"/>
    </row>
    <row r="320">
      <c r="A320" s="14"/>
    </row>
    <row r="321">
      <c r="A321" s="14"/>
    </row>
    <row r="322">
      <c r="A322" s="14"/>
    </row>
    <row r="323">
      <c r="A323" s="14"/>
    </row>
    <row r="324">
      <c r="A324" s="14"/>
    </row>
    <row r="325">
      <c r="A325" s="14"/>
    </row>
    <row r="326">
      <c r="A326" s="14"/>
    </row>
    <row r="327">
      <c r="A327" s="14"/>
    </row>
    <row r="328">
      <c r="A328" s="14"/>
    </row>
    <row r="329">
      <c r="A329" s="14"/>
    </row>
    <row r="330">
      <c r="A330" s="14"/>
    </row>
    <row r="331">
      <c r="A331" s="14"/>
    </row>
    <row r="332">
      <c r="A332" s="14"/>
    </row>
    <row r="333">
      <c r="A333" s="14"/>
    </row>
    <row r="334">
      <c r="A334" s="14"/>
    </row>
    <row r="335">
      <c r="A335" s="14"/>
    </row>
    <row r="336">
      <c r="A336" s="14"/>
    </row>
    <row r="337">
      <c r="A337" s="14"/>
    </row>
    <row r="338">
      <c r="A338" s="14"/>
    </row>
    <row r="339">
      <c r="A339" s="14"/>
    </row>
    <row r="340">
      <c r="A340" s="14"/>
    </row>
    <row r="341">
      <c r="A341" s="14"/>
    </row>
    <row r="342">
      <c r="A342" s="14"/>
    </row>
    <row r="343">
      <c r="A343" s="14"/>
    </row>
    <row r="344">
      <c r="A344" s="14"/>
    </row>
    <row r="345">
      <c r="A345" s="14"/>
    </row>
    <row r="346">
      <c r="A346" s="14"/>
    </row>
    <row r="347">
      <c r="A347" s="14"/>
    </row>
    <row r="348">
      <c r="A348" s="14"/>
    </row>
    <row r="349">
      <c r="A349" s="14"/>
    </row>
    <row r="350">
      <c r="A350" s="14"/>
    </row>
    <row r="351">
      <c r="A351" s="14"/>
    </row>
    <row r="352">
      <c r="A352" s="14"/>
    </row>
    <row r="353">
      <c r="A353" s="14"/>
    </row>
    <row r="354">
      <c r="A354" s="14"/>
    </row>
    <row r="355">
      <c r="A355" s="14"/>
    </row>
    <row r="356">
      <c r="A356" s="14"/>
    </row>
    <row r="357">
      <c r="A357" s="14"/>
    </row>
    <row r="358">
      <c r="A358" s="14"/>
    </row>
    <row r="359">
      <c r="A359" s="14"/>
    </row>
    <row r="360">
      <c r="A360" s="14"/>
    </row>
    <row r="361">
      <c r="A361" s="14"/>
    </row>
    <row r="362">
      <c r="A362" s="14"/>
    </row>
    <row r="363">
      <c r="A363" s="14"/>
    </row>
    <row r="364">
      <c r="A364" s="14"/>
    </row>
    <row r="365">
      <c r="A365" s="14"/>
    </row>
    <row r="366">
      <c r="A366" s="14"/>
    </row>
    <row r="367">
      <c r="A367" s="14"/>
    </row>
    <row r="368">
      <c r="A368" s="14"/>
    </row>
    <row r="369">
      <c r="A369" s="14"/>
    </row>
    <row r="370">
      <c r="A370" s="14"/>
    </row>
    <row r="371">
      <c r="A371" s="14"/>
    </row>
    <row r="372">
      <c r="A372" s="14"/>
    </row>
    <row r="373">
      <c r="A373" s="14"/>
    </row>
    <row r="374">
      <c r="A374" s="14"/>
    </row>
    <row r="375">
      <c r="A375" s="14"/>
    </row>
    <row r="376">
      <c r="A376" s="14"/>
    </row>
    <row r="377">
      <c r="A377" s="14"/>
    </row>
    <row r="378">
      <c r="A378" s="14"/>
    </row>
    <row r="379">
      <c r="A379" s="14"/>
    </row>
    <row r="380">
      <c r="A380" s="14"/>
    </row>
    <row r="381">
      <c r="A381" s="14"/>
    </row>
    <row r="382">
      <c r="A382" s="14"/>
    </row>
    <row r="383">
      <c r="A383" s="14"/>
    </row>
    <row r="384">
      <c r="A384" s="14"/>
    </row>
    <row r="385">
      <c r="A385" s="14"/>
    </row>
    <row r="386">
      <c r="A386" s="14"/>
    </row>
    <row r="387">
      <c r="A387" s="14"/>
    </row>
    <row r="388">
      <c r="A388" s="14"/>
    </row>
    <row r="389">
      <c r="A389" s="14"/>
    </row>
    <row r="390">
      <c r="A390" s="14"/>
    </row>
    <row r="391">
      <c r="A391" s="14"/>
    </row>
    <row r="392">
      <c r="A392" s="14"/>
    </row>
    <row r="393">
      <c r="A393" s="14"/>
    </row>
    <row r="394">
      <c r="A394" s="14"/>
    </row>
    <row r="395">
      <c r="A395" s="14"/>
    </row>
    <row r="396">
      <c r="A396" s="14"/>
    </row>
    <row r="397">
      <c r="A397" s="14"/>
    </row>
    <row r="398">
      <c r="A398" s="14"/>
    </row>
    <row r="399">
      <c r="A399" s="14"/>
    </row>
    <row r="400">
      <c r="A400" s="14"/>
    </row>
    <row r="401">
      <c r="A401" s="14"/>
    </row>
    <row r="402">
      <c r="A402" s="14"/>
    </row>
    <row r="403">
      <c r="A403" s="14"/>
    </row>
    <row r="404">
      <c r="A404" s="14"/>
    </row>
    <row r="405">
      <c r="A405" s="14"/>
    </row>
    <row r="406">
      <c r="A406" s="14"/>
    </row>
    <row r="407">
      <c r="A407" s="14"/>
    </row>
    <row r="408">
      <c r="A408" s="14"/>
    </row>
    <row r="409">
      <c r="A409" s="14"/>
    </row>
    <row r="410">
      <c r="A410" s="14"/>
    </row>
    <row r="411">
      <c r="A411" s="14"/>
    </row>
    <row r="412">
      <c r="A412" s="14"/>
    </row>
    <row r="413">
      <c r="A413" s="14"/>
    </row>
    <row r="414">
      <c r="A414" s="14"/>
    </row>
    <row r="415">
      <c r="A415" s="14"/>
    </row>
    <row r="416">
      <c r="A416" s="14"/>
    </row>
    <row r="417">
      <c r="A417" s="14"/>
    </row>
    <row r="418">
      <c r="A418" s="14"/>
    </row>
    <row r="419">
      <c r="A419" s="14"/>
    </row>
    <row r="420">
      <c r="A420" s="14"/>
    </row>
    <row r="421">
      <c r="A421" s="14"/>
    </row>
    <row r="422">
      <c r="A422" s="14"/>
    </row>
    <row r="423">
      <c r="A423" s="14"/>
    </row>
    <row r="424">
      <c r="A424" s="14"/>
    </row>
    <row r="425">
      <c r="A425" s="14"/>
    </row>
    <row r="426">
      <c r="A426" s="14"/>
    </row>
    <row r="427">
      <c r="A427" s="14"/>
    </row>
    <row r="428">
      <c r="A428" s="14"/>
    </row>
    <row r="429">
      <c r="A429" s="14"/>
    </row>
    <row r="430">
      <c r="A430" s="14"/>
    </row>
    <row r="431">
      <c r="A431" s="14"/>
    </row>
    <row r="432">
      <c r="A432" s="14"/>
    </row>
    <row r="433">
      <c r="A433" s="14"/>
    </row>
    <row r="434">
      <c r="A434" s="14"/>
    </row>
    <row r="435">
      <c r="A435" s="14"/>
    </row>
    <row r="436">
      <c r="A436" s="14"/>
    </row>
    <row r="437">
      <c r="A437" s="14"/>
    </row>
    <row r="438">
      <c r="A438" s="14"/>
    </row>
    <row r="439">
      <c r="A439" s="14"/>
    </row>
    <row r="440">
      <c r="A440" s="14"/>
    </row>
    <row r="441">
      <c r="A441" s="14"/>
    </row>
    <row r="442">
      <c r="A442" s="14"/>
    </row>
    <row r="443">
      <c r="A443" s="14"/>
    </row>
    <row r="444">
      <c r="A444" s="14"/>
    </row>
    <row r="445">
      <c r="A445" s="14"/>
    </row>
    <row r="446">
      <c r="A446" s="14"/>
    </row>
    <row r="447">
      <c r="A447" s="14"/>
    </row>
    <row r="448">
      <c r="A448" s="14"/>
    </row>
    <row r="449">
      <c r="A449" s="14"/>
    </row>
    <row r="450">
      <c r="A450" s="14"/>
    </row>
    <row r="451">
      <c r="A451" s="14"/>
    </row>
    <row r="452">
      <c r="A452" s="14"/>
    </row>
    <row r="453">
      <c r="A453" s="14"/>
    </row>
    <row r="454">
      <c r="A454" s="14"/>
    </row>
    <row r="455">
      <c r="A455" s="14"/>
    </row>
    <row r="456">
      <c r="A456" s="14"/>
    </row>
    <row r="457">
      <c r="A457" s="14"/>
    </row>
    <row r="458">
      <c r="A458" s="14"/>
    </row>
    <row r="459">
      <c r="A459" s="14"/>
    </row>
    <row r="460">
      <c r="A460" s="14"/>
    </row>
    <row r="461">
      <c r="A461" s="14"/>
    </row>
    <row r="462">
      <c r="A462" s="14"/>
    </row>
    <row r="463">
      <c r="A463" s="14"/>
    </row>
    <row r="464">
      <c r="A464" s="14"/>
    </row>
    <row r="465">
      <c r="A465" s="14"/>
    </row>
    <row r="466">
      <c r="A466" s="14"/>
    </row>
    <row r="467">
      <c r="A467" s="14"/>
    </row>
    <row r="468">
      <c r="A468" s="14"/>
    </row>
    <row r="469">
      <c r="A469" s="14"/>
    </row>
    <row r="470">
      <c r="A470" s="14"/>
    </row>
    <row r="471">
      <c r="A471" s="14"/>
    </row>
    <row r="472">
      <c r="A472" s="14"/>
    </row>
    <row r="473">
      <c r="A473" s="14"/>
    </row>
    <row r="474">
      <c r="A474" s="14"/>
    </row>
    <row r="475">
      <c r="A475" s="14"/>
    </row>
    <row r="476">
      <c r="A476" s="14"/>
    </row>
    <row r="477">
      <c r="A477" s="14"/>
    </row>
    <row r="478">
      <c r="A478" s="14"/>
    </row>
    <row r="479">
      <c r="A479" s="14"/>
    </row>
    <row r="480">
      <c r="A480" s="14"/>
    </row>
    <row r="481">
      <c r="A481" s="14"/>
    </row>
    <row r="482">
      <c r="A482" s="14"/>
    </row>
    <row r="483">
      <c r="A483" s="14"/>
    </row>
    <row r="484">
      <c r="A484" s="14"/>
    </row>
    <row r="485">
      <c r="A485" s="14"/>
    </row>
    <row r="486">
      <c r="A486" s="14"/>
    </row>
    <row r="487">
      <c r="A487" s="14"/>
    </row>
    <row r="488">
      <c r="A488" s="14"/>
    </row>
    <row r="489">
      <c r="A489" s="14"/>
    </row>
    <row r="490">
      <c r="A490" s="14"/>
    </row>
    <row r="491">
      <c r="A491" s="14"/>
    </row>
    <row r="492">
      <c r="A492" s="14"/>
    </row>
    <row r="493">
      <c r="A493" s="14"/>
    </row>
    <row r="494">
      <c r="A494" s="14"/>
    </row>
    <row r="495">
      <c r="A495" s="14"/>
    </row>
    <row r="496">
      <c r="A496" s="14"/>
    </row>
    <row r="497">
      <c r="A497" s="14"/>
    </row>
    <row r="498">
      <c r="A498" s="14"/>
    </row>
    <row r="499">
      <c r="A499" s="14"/>
    </row>
    <row r="500">
      <c r="A500" s="14"/>
    </row>
    <row r="501">
      <c r="A501" s="14"/>
    </row>
    <row r="502">
      <c r="A502" s="14"/>
    </row>
    <row r="503">
      <c r="A503" s="14"/>
    </row>
    <row r="504">
      <c r="A504" s="14"/>
    </row>
    <row r="505">
      <c r="A505" s="14"/>
    </row>
    <row r="506">
      <c r="A506" s="14"/>
    </row>
    <row r="507">
      <c r="A507" s="14"/>
    </row>
    <row r="508">
      <c r="A508" s="14"/>
    </row>
    <row r="509">
      <c r="A509" s="14"/>
    </row>
    <row r="510">
      <c r="A510" s="14"/>
    </row>
    <row r="511">
      <c r="A511" s="14"/>
    </row>
    <row r="512">
      <c r="A512" s="14"/>
    </row>
    <row r="513">
      <c r="A513" s="14"/>
    </row>
    <row r="514">
      <c r="A514" s="14"/>
    </row>
    <row r="515">
      <c r="A515" s="14"/>
    </row>
    <row r="516">
      <c r="A516" s="14"/>
    </row>
    <row r="517">
      <c r="A517" s="14"/>
    </row>
    <row r="518">
      <c r="A518" s="14"/>
    </row>
    <row r="519">
      <c r="A519" s="14"/>
    </row>
    <row r="520">
      <c r="A520" s="14"/>
    </row>
    <row r="521">
      <c r="A521" s="14"/>
    </row>
    <row r="522">
      <c r="A522" s="14"/>
    </row>
    <row r="523">
      <c r="A523" s="14"/>
    </row>
    <row r="524">
      <c r="A524" s="14"/>
    </row>
    <row r="525">
      <c r="A525" s="14"/>
    </row>
    <row r="526">
      <c r="A526" s="14"/>
    </row>
    <row r="527">
      <c r="A527" s="14"/>
    </row>
    <row r="528">
      <c r="A528" s="14"/>
    </row>
    <row r="529">
      <c r="A529" s="14"/>
    </row>
    <row r="530">
      <c r="A530" s="14"/>
    </row>
    <row r="531">
      <c r="A531" s="14"/>
    </row>
    <row r="532">
      <c r="A532" s="14"/>
    </row>
    <row r="533">
      <c r="A533" s="14"/>
    </row>
    <row r="534">
      <c r="A534" s="14"/>
    </row>
    <row r="535">
      <c r="A535" s="14"/>
    </row>
    <row r="536">
      <c r="A536" s="14"/>
    </row>
    <row r="537">
      <c r="A537" s="14"/>
    </row>
    <row r="538">
      <c r="A538" s="14"/>
    </row>
    <row r="539">
      <c r="A539" s="14"/>
    </row>
    <row r="540">
      <c r="A540" s="14"/>
    </row>
    <row r="541">
      <c r="A541" s="14"/>
    </row>
    <row r="542">
      <c r="A542" s="14"/>
    </row>
    <row r="543">
      <c r="A543" s="14"/>
    </row>
    <row r="544">
      <c r="A544" s="14"/>
    </row>
    <row r="545">
      <c r="A545" s="14"/>
    </row>
    <row r="546">
      <c r="A546" s="14"/>
    </row>
    <row r="547">
      <c r="A547" s="14"/>
    </row>
    <row r="548">
      <c r="A548" s="14"/>
    </row>
    <row r="549">
      <c r="A549" s="14"/>
    </row>
    <row r="550">
      <c r="A550" s="14"/>
    </row>
    <row r="551">
      <c r="A551" s="14"/>
    </row>
    <row r="552">
      <c r="A552" s="14"/>
    </row>
    <row r="553">
      <c r="A553" s="14"/>
    </row>
    <row r="554">
      <c r="A554" s="14"/>
    </row>
    <row r="555">
      <c r="A555" s="14"/>
    </row>
    <row r="556">
      <c r="A556" s="14"/>
    </row>
    <row r="557">
      <c r="A557" s="14"/>
    </row>
    <row r="558">
      <c r="A558" s="14"/>
    </row>
    <row r="559">
      <c r="A559" s="14"/>
    </row>
    <row r="560">
      <c r="A560" s="14"/>
    </row>
    <row r="561">
      <c r="A561" s="14"/>
    </row>
    <row r="562">
      <c r="A562" s="14"/>
    </row>
    <row r="563">
      <c r="A563" s="14"/>
    </row>
    <row r="564">
      <c r="A564" s="14"/>
    </row>
    <row r="565">
      <c r="A565" s="14"/>
    </row>
    <row r="566">
      <c r="A566" s="14"/>
    </row>
    <row r="567">
      <c r="A567" s="14"/>
    </row>
    <row r="568">
      <c r="A568" s="14"/>
    </row>
    <row r="569">
      <c r="A569" s="14"/>
    </row>
    <row r="570">
      <c r="A570" s="14"/>
    </row>
    <row r="571">
      <c r="A571" s="14"/>
    </row>
    <row r="572">
      <c r="A572" s="14"/>
    </row>
    <row r="573">
      <c r="A573" s="14"/>
    </row>
    <row r="574">
      <c r="A574" s="14"/>
    </row>
    <row r="575">
      <c r="A575" s="14"/>
    </row>
    <row r="576">
      <c r="A576" s="14"/>
    </row>
    <row r="577">
      <c r="A577" s="14"/>
    </row>
    <row r="578">
      <c r="A578" s="14"/>
    </row>
    <row r="579">
      <c r="A579" s="14"/>
    </row>
    <row r="580">
      <c r="A580" s="14"/>
    </row>
    <row r="581">
      <c r="A581" s="14"/>
    </row>
    <row r="582">
      <c r="A582" s="14"/>
    </row>
    <row r="583">
      <c r="A583" s="14"/>
    </row>
    <row r="584">
      <c r="A584" s="14"/>
    </row>
    <row r="585">
      <c r="A585" s="14"/>
    </row>
    <row r="586">
      <c r="A586" s="14"/>
    </row>
    <row r="587">
      <c r="A587" s="14"/>
    </row>
    <row r="588">
      <c r="A588" s="14"/>
    </row>
    <row r="589">
      <c r="A589" s="14"/>
    </row>
    <row r="590">
      <c r="A590" s="14"/>
    </row>
    <row r="591">
      <c r="A591" s="14"/>
    </row>
    <row r="592">
      <c r="A592" s="14"/>
    </row>
    <row r="593">
      <c r="A593" s="14"/>
    </row>
    <row r="594">
      <c r="A594" s="14"/>
    </row>
    <row r="595">
      <c r="A595" s="14"/>
    </row>
    <row r="596">
      <c r="A596" s="14"/>
    </row>
    <row r="597">
      <c r="A597" s="14"/>
    </row>
    <row r="598">
      <c r="A598" s="14"/>
    </row>
    <row r="599">
      <c r="A599" s="14"/>
    </row>
    <row r="600">
      <c r="A600" s="14"/>
    </row>
    <row r="601">
      <c r="A601" s="14"/>
    </row>
    <row r="602">
      <c r="A602" s="14"/>
    </row>
    <row r="603">
      <c r="A603" s="14"/>
    </row>
    <row r="604">
      <c r="A604" s="14"/>
    </row>
    <row r="605">
      <c r="A605" s="14"/>
    </row>
    <row r="606">
      <c r="A606" s="14"/>
    </row>
    <row r="607">
      <c r="A607" s="14"/>
    </row>
    <row r="608">
      <c r="A608" s="14"/>
    </row>
    <row r="609">
      <c r="A609" s="14"/>
    </row>
    <row r="610">
      <c r="A610" s="14"/>
    </row>
    <row r="611">
      <c r="A611" s="14"/>
    </row>
    <row r="612">
      <c r="A612" s="14"/>
    </row>
    <row r="613">
      <c r="A613" s="14"/>
    </row>
    <row r="614">
      <c r="A614" s="14"/>
    </row>
    <row r="615">
      <c r="A615" s="14"/>
    </row>
    <row r="616">
      <c r="A616" s="14"/>
    </row>
    <row r="617">
      <c r="A617" s="14"/>
    </row>
    <row r="618">
      <c r="A618" s="14"/>
    </row>
    <row r="619">
      <c r="A619" s="14"/>
    </row>
    <row r="620">
      <c r="A620" s="14"/>
    </row>
    <row r="621">
      <c r="A621" s="14"/>
    </row>
    <row r="622">
      <c r="A622" s="14"/>
    </row>
    <row r="623">
      <c r="A623" s="14"/>
    </row>
    <row r="624">
      <c r="A624" s="14"/>
    </row>
    <row r="625">
      <c r="A625" s="14"/>
    </row>
    <row r="626">
      <c r="A626" s="14"/>
    </row>
    <row r="627">
      <c r="A627" s="14"/>
    </row>
    <row r="628">
      <c r="A628" s="14"/>
    </row>
    <row r="629">
      <c r="A629" s="14"/>
    </row>
    <row r="630">
      <c r="A630" s="14"/>
    </row>
    <row r="631">
      <c r="A631" s="14"/>
    </row>
    <row r="632">
      <c r="A632" s="14"/>
    </row>
    <row r="633">
      <c r="A633" s="14"/>
    </row>
    <row r="634">
      <c r="A634" s="14"/>
    </row>
    <row r="635">
      <c r="A635" s="14"/>
    </row>
    <row r="636">
      <c r="A636" s="14"/>
    </row>
    <row r="637">
      <c r="A637" s="14"/>
    </row>
    <row r="638">
      <c r="A638" s="14"/>
    </row>
    <row r="639">
      <c r="A639" s="14"/>
    </row>
    <row r="640">
      <c r="A640" s="14"/>
    </row>
    <row r="641">
      <c r="A641" s="14"/>
    </row>
    <row r="642">
      <c r="A642" s="14"/>
    </row>
    <row r="643">
      <c r="A643" s="14"/>
    </row>
    <row r="644">
      <c r="A644" s="14"/>
    </row>
    <row r="645">
      <c r="A645" s="14"/>
    </row>
    <row r="646">
      <c r="A646" s="14"/>
    </row>
    <row r="647">
      <c r="A647" s="14"/>
    </row>
    <row r="648">
      <c r="A648" s="14"/>
    </row>
    <row r="649">
      <c r="A649" s="14"/>
    </row>
    <row r="650">
      <c r="A650" s="14"/>
    </row>
    <row r="651">
      <c r="A651" s="14"/>
    </row>
    <row r="652">
      <c r="A652" s="14"/>
    </row>
    <row r="653">
      <c r="A653" s="14"/>
    </row>
    <row r="654">
      <c r="A654" s="14"/>
    </row>
    <row r="655">
      <c r="A655" s="14"/>
    </row>
    <row r="656">
      <c r="A656" s="14"/>
    </row>
    <row r="657">
      <c r="A657" s="14"/>
    </row>
    <row r="658">
      <c r="A658" s="14"/>
    </row>
    <row r="659">
      <c r="A659" s="14"/>
    </row>
    <row r="660">
      <c r="A660" s="14"/>
    </row>
    <row r="661">
      <c r="A661" s="14"/>
    </row>
    <row r="662">
      <c r="A662" s="14"/>
    </row>
    <row r="663">
      <c r="A663" s="14"/>
    </row>
    <row r="664">
      <c r="A664" s="14"/>
    </row>
    <row r="665">
      <c r="A665" s="14"/>
    </row>
    <row r="666">
      <c r="A666" s="14"/>
    </row>
    <row r="667">
      <c r="A667" s="14"/>
    </row>
    <row r="668">
      <c r="A668" s="14"/>
    </row>
    <row r="669">
      <c r="A669" s="14"/>
    </row>
    <row r="670">
      <c r="A670" s="14"/>
    </row>
    <row r="671">
      <c r="A671" s="14"/>
    </row>
    <row r="672">
      <c r="A672" s="14"/>
    </row>
    <row r="673">
      <c r="A673" s="14"/>
    </row>
    <row r="674">
      <c r="A674" s="14"/>
    </row>
    <row r="675">
      <c r="A675" s="14"/>
    </row>
    <row r="676">
      <c r="A676" s="14"/>
    </row>
    <row r="677">
      <c r="A677" s="14"/>
    </row>
    <row r="678">
      <c r="A678" s="14"/>
    </row>
    <row r="679">
      <c r="A679" s="14"/>
    </row>
    <row r="680">
      <c r="A680" s="14"/>
    </row>
    <row r="681">
      <c r="A681" s="14"/>
    </row>
    <row r="682">
      <c r="A682" s="14"/>
    </row>
    <row r="683">
      <c r="A683" s="14"/>
    </row>
    <row r="684">
      <c r="A684" s="14"/>
    </row>
    <row r="685">
      <c r="A685" s="14"/>
    </row>
    <row r="686">
      <c r="A686" s="14"/>
    </row>
    <row r="687">
      <c r="A687" s="14"/>
    </row>
    <row r="688">
      <c r="A688" s="14"/>
    </row>
    <row r="689">
      <c r="A689" s="14"/>
    </row>
    <row r="690">
      <c r="A690" s="14"/>
    </row>
    <row r="691">
      <c r="A691" s="14"/>
    </row>
    <row r="692">
      <c r="A692" s="14"/>
    </row>
    <row r="693">
      <c r="A693" s="14"/>
    </row>
    <row r="694">
      <c r="A694" s="14"/>
    </row>
    <row r="695">
      <c r="A695" s="14"/>
    </row>
    <row r="696">
      <c r="A696" s="14"/>
    </row>
    <row r="697">
      <c r="A697" s="14"/>
    </row>
    <row r="698">
      <c r="A698" s="14"/>
    </row>
    <row r="699">
      <c r="A699" s="14"/>
    </row>
    <row r="700">
      <c r="A700" s="14"/>
    </row>
    <row r="701">
      <c r="A701" s="14"/>
    </row>
    <row r="702">
      <c r="A702" s="14"/>
    </row>
    <row r="703">
      <c r="A703" s="14"/>
    </row>
    <row r="704">
      <c r="A704" s="14"/>
    </row>
    <row r="705">
      <c r="A705" s="14"/>
    </row>
    <row r="706">
      <c r="A706" s="14"/>
    </row>
    <row r="707">
      <c r="A707" s="14"/>
    </row>
    <row r="708">
      <c r="A708" s="14"/>
    </row>
    <row r="709">
      <c r="A709" s="14"/>
    </row>
    <row r="710">
      <c r="A710" s="14"/>
    </row>
    <row r="711">
      <c r="A711" s="14"/>
    </row>
    <row r="712">
      <c r="A712" s="14"/>
    </row>
    <row r="713">
      <c r="A713" s="14"/>
    </row>
    <row r="714">
      <c r="A714" s="14"/>
    </row>
    <row r="715">
      <c r="A715" s="14"/>
    </row>
    <row r="716">
      <c r="A716" s="14"/>
    </row>
    <row r="717">
      <c r="A717" s="14"/>
    </row>
    <row r="718">
      <c r="A718" s="14"/>
    </row>
    <row r="719">
      <c r="A719" s="14"/>
    </row>
    <row r="720">
      <c r="A720" s="14"/>
    </row>
    <row r="721">
      <c r="A721" s="14"/>
    </row>
    <row r="722">
      <c r="A722" s="14"/>
    </row>
    <row r="723">
      <c r="A723" s="14"/>
    </row>
    <row r="724">
      <c r="A724" s="14"/>
    </row>
    <row r="725">
      <c r="A725" s="14"/>
    </row>
    <row r="726">
      <c r="A726" s="14"/>
    </row>
    <row r="727">
      <c r="A727" s="14"/>
    </row>
    <row r="728">
      <c r="A728" s="14"/>
    </row>
    <row r="729">
      <c r="A729" s="14"/>
    </row>
    <row r="730">
      <c r="A730" s="14"/>
    </row>
    <row r="731">
      <c r="A731" s="14"/>
    </row>
    <row r="732">
      <c r="A732" s="14"/>
    </row>
    <row r="733">
      <c r="A733" s="14"/>
    </row>
    <row r="734">
      <c r="A734" s="14"/>
    </row>
    <row r="735">
      <c r="A735" s="14"/>
    </row>
    <row r="736">
      <c r="A736" s="14"/>
    </row>
    <row r="737">
      <c r="A737" s="14"/>
    </row>
    <row r="738">
      <c r="A738" s="14"/>
    </row>
    <row r="739">
      <c r="A739" s="14"/>
    </row>
    <row r="740">
      <c r="A740" s="14"/>
    </row>
    <row r="741">
      <c r="A741" s="14"/>
    </row>
    <row r="742">
      <c r="A742" s="14"/>
    </row>
    <row r="743">
      <c r="A743" s="14"/>
    </row>
    <row r="744">
      <c r="A744" s="14"/>
    </row>
    <row r="745">
      <c r="A745" s="14"/>
    </row>
    <row r="746">
      <c r="A746" s="14"/>
    </row>
    <row r="747">
      <c r="A747" s="14"/>
    </row>
    <row r="748">
      <c r="A748" s="14"/>
    </row>
    <row r="749">
      <c r="A749" s="14"/>
    </row>
    <row r="750">
      <c r="A750" s="14"/>
    </row>
    <row r="751">
      <c r="A751" s="14"/>
    </row>
    <row r="752">
      <c r="A752" s="14"/>
    </row>
    <row r="753">
      <c r="A753" s="14"/>
    </row>
    <row r="754">
      <c r="A754" s="14"/>
    </row>
    <row r="755">
      <c r="A755" s="14"/>
    </row>
    <row r="756">
      <c r="A756" s="14"/>
    </row>
    <row r="757">
      <c r="A757" s="14"/>
    </row>
    <row r="758">
      <c r="A758" s="14"/>
    </row>
    <row r="759">
      <c r="A759" s="14"/>
    </row>
    <row r="760">
      <c r="A760" s="14"/>
    </row>
    <row r="761">
      <c r="A761" s="14"/>
    </row>
    <row r="762">
      <c r="A762" s="14"/>
    </row>
    <row r="763">
      <c r="A763" s="14"/>
    </row>
    <row r="764">
      <c r="A764" s="14"/>
    </row>
    <row r="765">
      <c r="A765" s="14"/>
    </row>
    <row r="766">
      <c r="A766" s="14"/>
    </row>
    <row r="767">
      <c r="A767" s="14"/>
    </row>
    <row r="768">
      <c r="A768" s="14"/>
    </row>
    <row r="769">
      <c r="A769" s="14"/>
    </row>
    <row r="770">
      <c r="A770" s="14"/>
    </row>
    <row r="771">
      <c r="A771" s="14"/>
    </row>
    <row r="772">
      <c r="A772" s="14"/>
    </row>
    <row r="773">
      <c r="A773" s="14"/>
    </row>
    <row r="774">
      <c r="A774" s="14"/>
    </row>
    <row r="775">
      <c r="A775" s="14"/>
    </row>
    <row r="776">
      <c r="A776" s="14"/>
    </row>
    <row r="777">
      <c r="A777" s="14"/>
    </row>
    <row r="778">
      <c r="A778" s="14"/>
    </row>
    <row r="779">
      <c r="A779" s="14"/>
    </row>
    <row r="780">
      <c r="A780" s="14"/>
    </row>
    <row r="781">
      <c r="A781" s="14"/>
    </row>
    <row r="782">
      <c r="A782" s="14"/>
    </row>
    <row r="783">
      <c r="A783" s="14"/>
    </row>
    <row r="784">
      <c r="A784" s="14"/>
    </row>
    <row r="785">
      <c r="A785" s="14"/>
    </row>
    <row r="786">
      <c r="A786" s="14"/>
    </row>
    <row r="787">
      <c r="A787" s="14"/>
    </row>
    <row r="788">
      <c r="A788" s="14"/>
    </row>
    <row r="789">
      <c r="A789" s="14"/>
    </row>
    <row r="790">
      <c r="A790" s="14"/>
    </row>
    <row r="791">
      <c r="A791" s="14"/>
    </row>
    <row r="792">
      <c r="A792" s="14"/>
    </row>
    <row r="793">
      <c r="A793" s="14"/>
    </row>
    <row r="794">
      <c r="A794" s="14"/>
    </row>
    <row r="795">
      <c r="A795" s="14"/>
    </row>
    <row r="796">
      <c r="A796" s="14"/>
    </row>
    <row r="797">
      <c r="A797" s="14"/>
    </row>
    <row r="798">
      <c r="A798" s="14"/>
    </row>
    <row r="799">
      <c r="A799" s="14"/>
    </row>
    <row r="800">
      <c r="A800" s="14"/>
    </row>
    <row r="801">
      <c r="A801" s="14"/>
    </row>
    <row r="802">
      <c r="A802" s="14"/>
    </row>
    <row r="803">
      <c r="A803" s="14"/>
    </row>
    <row r="804">
      <c r="A804" s="14"/>
    </row>
    <row r="805">
      <c r="A805" s="14"/>
    </row>
    <row r="806">
      <c r="A806" s="14"/>
    </row>
    <row r="807">
      <c r="A807" s="14"/>
    </row>
    <row r="808">
      <c r="A808" s="14"/>
    </row>
    <row r="809">
      <c r="A809" s="14"/>
    </row>
    <row r="810">
      <c r="A810" s="14"/>
    </row>
    <row r="811">
      <c r="A811" s="14"/>
    </row>
    <row r="812">
      <c r="A812" s="14"/>
    </row>
    <row r="813">
      <c r="A813" s="14"/>
    </row>
    <row r="814">
      <c r="A814" s="14"/>
    </row>
    <row r="815">
      <c r="A815" s="14"/>
    </row>
    <row r="816">
      <c r="A816" s="14"/>
    </row>
    <row r="817">
      <c r="A817" s="14"/>
    </row>
    <row r="818">
      <c r="A818" s="14"/>
    </row>
    <row r="819">
      <c r="A819" s="14"/>
    </row>
    <row r="820">
      <c r="A820" s="14"/>
    </row>
    <row r="821">
      <c r="A821" s="14"/>
    </row>
    <row r="822">
      <c r="A822" s="14"/>
    </row>
    <row r="823">
      <c r="A823" s="14"/>
    </row>
    <row r="824">
      <c r="A824" s="14"/>
    </row>
    <row r="825">
      <c r="A825" s="14"/>
    </row>
    <row r="826">
      <c r="A826" s="14"/>
    </row>
    <row r="827">
      <c r="A827" s="14"/>
    </row>
    <row r="828">
      <c r="A828" s="14"/>
    </row>
    <row r="829">
      <c r="A829" s="14"/>
    </row>
    <row r="830">
      <c r="A830" s="14"/>
    </row>
    <row r="831">
      <c r="A831" s="14"/>
    </row>
    <row r="832">
      <c r="A832" s="14"/>
    </row>
    <row r="833">
      <c r="A833" s="14"/>
    </row>
    <row r="834">
      <c r="A834" s="14"/>
    </row>
    <row r="835">
      <c r="A835" s="14"/>
    </row>
    <row r="836">
      <c r="A836" s="14"/>
    </row>
    <row r="837">
      <c r="A837" s="14"/>
    </row>
    <row r="838">
      <c r="A838" s="14"/>
    </row>
    <row r="839">
      <c r="A839" s="14"/>
    </row>
    <row r="840">
      <c r="A840" s="14"/>
    </row>
    <row r="841">
      <c r="A841" s="14"/>
    </row>
    <row r="842">
      <c r="A842" s="14"/>
    </row>
    <row r="843">
      <c r="A843" s="14"/>
    </row>
    <row r="844">
      <c r="A844" s="14"/>
    </row>
    <row r="845">
      <c r="A845" s="14"/>
    </row>
    <row r="846">
      <c r="A846" s="14"/>
    </row>
    <row r="847">
      <c r="A847" s="14"/>
    </row>
    <row r="848">
      <c r="A848" s="14"/>
    </row>
    <row r="849">
      <c r="A849" s="14"/>
    </row>
    <row r="850">
      <c r="A850" s="14"/>
    </row>
    <row r="851">
      <c r="A851" s="14"/>
    </row>
    <row r="852">
      <c r="A852" s="14"/>
    </row>
    <row r="853">
      <c r="A853" s="14"/>
    </row>
    <row r="854">
      <c r="A854" s="14"/>
    </row>
    <row r="855">
      <c r="A855" s="14"/>
    </row>
    <row r="856">
      <c r="A856" s="14"/>
    </row>
    <row r="857">
      <c r="A857" s="14"/>
    </row>
    <row r="858">
      <c r="A858" s="14"/>
    </row>
    <row r="859">
      <c r="A859" s="14"/>
    </row>
    <row r="860">
      <c r="A860" s="14"/>
    </row>
    <row r="861">
      <c r="A861" s="14"/>
    </row>
    <row r="862">
      <c r="A862" s="14"/>
    </row>
    <row r="863">
      <c r="A863" s="14"/>
    </row>
    <row r="864">
      <c r="A864" s="14"/>
    </row>
    <row r="865">
      <c r="A865" s="14"/>
    </row>
    <row r="866">
      <c r="A866" s="14"/>
    </row>
    <row r="867">
      <c r="A867" s="14"/>
    </row>
    <row r="868">
      <c r="A868" s="14"/>
    </row>
    <row r="869">
      <c r="A869" s="14"/>
    </row>
    <row r="870">
      <c r="A870" s="14"/>
    </row>
    <row r="871">
      <c r="A871" s="14"/>
    </row>
    <row r="872">
      <c r="A872" s="14"/>
    </row>
    <row r="873">
      <c r="A873" s="14"/>
    </row>
    <row r="874">
      <c r="A874" s="14"/>
    </row>
    <row r="875">
      <c r="A875" s="14"/>
    </row>
    <row r="876">
      <c r="A876" s="14"/>
    </row>
    <row r="877">
      <c r="A877" s="14"/>
    </row>
    <row r="878">
      <c r="A878" s="14"/>
    </row>
    <row r="879">
      <c r="A879" s="14"/>
    </row>
    <row r="880">
      <c r="A880" s="14"/>
    </row>
    <row r="881">
      <c r="A881" s="14"/>
    </row>
    <row r="882">
      <c r="A882" s="14"/>
    </row>
    <row r="883">
      <c r="A883" s="14"/>
    </row>
    <row r="884">
      <c r="A884" s="14"/>
    </row>
    <row r="885">
      <c r="A885" s="14"/>
    </row>
    <row r="886">
      <c r="A886" s="14"/>
    </row>
    <row r="887">
      <c r="A887" s="14"/>
    </row>
    <row r="888">
      <c r="A888" s="14"/>
    </row>
    <row r="889">
      <c r="A889" s="14"/>
    </row>
    <row r="890">
      <c r="A890" s="14"/>
    </row>
    <row r="891">
      <c r="A891" s="14"/>
    </row>
    <row r="892">
      <c r="A892" s="14"/>
    </row>
    <row r="893">
      <c r="A893" s="14"/>
    </row>
    <row r="894">
      <c r="A894" s="14"/>
    </row>
    <row r="895">
      <c r="A895" s="14"/>
    </row>
    <row r="896">
      <c r="A896" s="14"/>
    </row>
    <row r="897">
      <c r="A897" s="14"/>
    </row>
    <row r="898">
      <c r="A898" s="14"/>
    </row>
    <row r="899">
      <c r="A899" s="14"/>
    </row>
    <row r="900">
      <c r="A900" s="14"/>
    </row>
    <row r="901">
      <c r="A901" s="14"/>
    </row>
    <row r="902">
      <c r="A902" s="14"/>
    </row>
    <row r="903">
      <c r="A903" s="14"/>
    </row>
    <row r="904">
      <c r="A904" s="14"/>
    </row>
    <row r="905">
      <c r="A905" s="14"/>
    </row>
    <row r="906">
      <c r="A906" s="14"/>
    </row>
    <row r="907">
      <c r="A907" s="14"/>
    </row>
    <row r="908">
      <c r="A908" s="14"/>
    </row>
    <row r="909">
      <c r="A909" s="14"/>
    </row>
    <row r="910">
      <c r="A910" s="14"/>
    </row>
    <row r="911">
      <c r="A911" s="14"/>
    </row>
    <row r="912">
      <c r="A912" s="14"/>
    </row>
    <row r="913">
      <c r="A913" s="14"/>
    </row>
    <row r="914">
      <c r="A914" s="14"/>
    </row>
    <row r="915">
      <c r="A915" s="14"/>
    </row>
    <row r="916">
      <c r="A916" s="14"/>
    </row>
    <row r="917">
      <c r="A917" s="14"/>
    </row>
    <row r="918">
      <c r="A918" s="14"/>
    </row>
    <row r="919">
      <c r="A919" s="14"/>
    </row>
    <row r="920">
      <c r="A920" s="14"/>
    </row>
    <row r="921">
      <c r="A921" s="14"/>
    </row>
    <row r="922">
      <c r="A922" s="14"/>
    </row>
    <row r="923">
      <c r="A923" s="14"/>
    </row>
    <row r="924">
      <c r="A924" s="14"/>
    </row>
    <row r="925">
      <c r="A925" s="14"/>
    </row>
    <row r="926">
      <c r="A926" s="14"/>
    </row>
    <row r="927">
      <c r="A927" s="14"/>
    </row>
    <row r="928">
      <c r="A928" s="14"/>
    </row>
    <row r="929">
      <c r="A929" s="14"/>
    </row>
    <row r="930">
      <c r="A930" s="14"/>
    </row>
    <row r="931">
      <c r="A931" s="14"/>
    </row>
    <row r="932">
      <c r="A932" s="14"/>
    </row>
    <row r="933">
      <c r="A933" s="14"/>
    </row>
    <row r="934">
      <c r="A934" s="14"/>
    </row>
    <row r="935">
      <c r="A935" s="14"/>
    </row>
    <row r="936">
      <c r="A936" s="14"/>
    </row>
    <row r="937">
      <c r="A937" s="14"/>
    </row>
    <row r="938">
      <c r="A938" s="14"/>
    </row>
    <row r="939">
      <c r="A939" s="14"/>
    </row>
    <row r="940">
      <c r="A940" s="14"/>
    </row>
    <row r="941">
      <c r="A941" s="14"/>
    </row>
    <row r="942">
      <c r="A942" s="14"/>
    </row>
    <row r="943">
      <c r="A943" s="14"/>
    </row>
    <row r="944">
      <c r="A944" s="14"/>
    </row>
    <row r="945">
      <c r="A945" s="14"/>
    </row>
    <row r="946">
      <c r="A946" s="14"/>
    </row>
    <row r="947">
      <c r="A947" s="14"/>
    </row>
    <row r="948">
      <c r="A948" s="14"/>
    </row>
    <row r="949">
      <c r="A949" s="14"/>
    </row>
    <row r="950">
      <c r="A950" s="14"/>
    </row>
    <row r="951">
      <c r="A951" s="14"/>
    </row>
    <row r="952">
      <c r="A952" s="14"/>
    </row>
    <row r="953">
      <c r="A953" s="14"/>
    </row>
    <row r="954">
      <c r="A954" s="14"/>
    </row>
    <row r="955">
      <c r="A955" s="14"/>
    </row>
    <row r="956">
      <c r="A956" s="14"/>
    </row>
    <row r="957">
      <c r="A957" s="14"/>
    </row>
    <row r="958">
      <c r="A958" s="14"/>
    </row>
    <row r="959">
      <c r="A959" s="14"/>
    </row>
    <row r="960">
      <c r="A960" s="14"/>
    </row>
    <row r="961">
      <c r="A961" s="14"/>
    </row>
    <row r="962">
      <c r="A962" s="14"/>
    </row>
    <row r="963">
      <c r="A963" s="14"/>
    </row>
    <row r="964">
      <c r="A964" s="14"/>
    </row>
    <row r="965">
      <c r="A965" s="14"/>
    </row>
    <row r="966">
      <c r="A966" s="14"/>
    </row>
    <row r="967">
      <c r="A967" s="14"/>
    </row>
    <row r="968">
      <c r="A968" s="14"/>
    </row>
    <row r="969">
      <c r="A969" s="14"/>
    </row>
    <row r="970">
      <c r="A970" s="14"/>
    </row>
    <row r="971">
      <c r="A971" s="14"/>
    </row>
    <row r="972">
      <c r="A972" s="14"/>
    </row>
    <row r="973">
      <c r="A973" s="14"/>
    </row>
    <row r="974">
      <c r="A974" s="14"/>
    </row>
    <row r="975">
      <c r="A975" s="14"/>
    </row>
    <row r="976">
      <c r="A976" s="14"/>
    </row>
    <row r="977">
      <c r="A977" s="14"/>
    </row>
    <row r="978">
      <c r="A978" s="14"/>
    </row>
    <row r="979">
      <c r="A979" s="14"/>
    </row>
    <row r="980">
      <c r="A980" s="14"/>
    </row>
    <row r="981">
      <c r="A981" s="14"/>
    </row>
    <row r="982">
      <c r="A982" s="14"/>
    </row>
    <row r="983">
      <c r="A983" s="14"/>
    </row>
    <row r="984">
      <c r="A984" s="14"/>
    </row>
    <row r="985">
      <c r="A985" s="14"/>
    </row>
    <row r="986">
      <c r="A986" s="14"/>
    </row>
    <row r="987">
      <c r="A987" s="14"/>
    </row>
    <row r="988">
      <c r="A988" s="14"/>
    </row>
    <row r="989">
      <c r="A989" s="14"/>
    </row>
    <row r="990">
      <c r="A990" s="14"/>
    </row>
    <row r="991">
      <c r="A991" s="14"/>
    </row>
    <row r="992">
      <c r="A992" s="14"/>
    </row>
    <row r="993">
      <c r="A993" s="14"/>
    </row>
    <row r="994">
      <c r="A994" s="14"/>
    </row>
    <row r="995">
      <c r="A995" s="14"/>
    </row>
    <row r="996">
      <c r="A996" s="14"/>
    </row>
    <row r="997">
      <c r="A997" s="14"/>
    </row>
    <row r="998">
      <c r="A998" s="14"/>
    </row>
    <row r="999">
      <c r="A999" s="14"/>
    </row>
    <row r="1000">
      <c r="A1000" s="14"/>
    </row>
  </sheetData>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21" t="s">
        <v>2337</v>
      </c>
      <c r="B1" s="21" t="s">
        <v>2338</v>
      </c>
      <c r="C1" s="21" t="s">
        <v>2339</v>
      </c>
      <c r="D1" s="22" t="s">
        <v>2340</v>
      </c>
      <c r="E1" s="22" t="s">
        <v>2341</v>
      </c>
      <c r="F1" s="23" t="s">
        <v>2342</v>
      </c>
      <c r="G1" s="23" t="s">
        <v>2343</v>
      </c>
      <c r="H1" s="23" t="s">
        <v>2344</v>
      </c>
      <c r="I1" s="24"/>
      <c r="J1" s="25" t="s">
        <v>16</v>
      </c>
      <c r="K1" s="25" t="s">
        <v>17</v>
      </c>
      <c r="L1" s="25" t="s">
        <v>18</v>
      </c>
      <c r="M1" s="25" t="s">
        <v>19</v>
      </c>
      <c r="N1" s="25" t="s">
        <v>20</v>
      </c>
      <c r="O1" s="24"/>
      <c r="P1" s="24"/>
      <c r="Q1" s="24"/>
      <c r="R1" s="24"/>
      <c r="S1" s="24"/>
      <c r="T1" s="24"/>
      <c r="U1" s="24"/>
      <c r="V1" s="24"/>
      <c r="W1" s="24"/>
      <c r="X1" s="24"/>
      <c r="Y1" s="24"/>
      <c r="Z1" s="24"/>
      <c r="AA1" s="24"/>
      <c r="AB1" s="24"/>
      <c r="AC1" s="24"/>
    </row>
    <row r="2">
      <c r="A2" s="26" t="s">
        <v>2345</v>
      </c>
      <c r="B2" s="26">
        <v>1.0</v>
      </c>
      <c r="C2" s="26" t="s">
        <v>2346</v>
      </c>
      <c r="D2" s="26">
        <f t="shared" ref="D2:E2" si="1">if(F2&gt;=1,1,0)</f>
        <v>1</v>
      </c>
      <c r="E2" s="26">
        <f t="shared" si="1"/>
        <v>1</v>
      </c>
      <c r="F2" s="27">
        <f t="array" ref="F2">SUM((LEN(Sheet2!$K$2:$K$321) - LEN(SUBSTITUTE(Sheet2!$K$2:$K$321, "A1.1", ""))) / LEN("A1.1"))</f>
        <v>1</v>
      </c>
      <c r="G2" s="27">
        <f t="array" ref="G2">SUM((LEN(Sheet2!$M$2:$M$321) - LEN(SUBSTITUTE(Sheet2!$M$2:$M$321, "A1.1", ""))) / LEN("A1.1"))</f>
        <v>2</v>
      </c>
      <c r="H2" s="27">
        <f t="shared" ref="H2:H217" si="3">F2+G2</f>
        <v>3</v>
      </c>
      <c r="I2" s="24"/>
      <c r="J2" s="28">
        <f>SUM(H2:H63)</f>
        <v>639</v>
      </c>
      <c r="K2" s="28">
        <f>SUM(H64:H127)</f>
        <v>113</v>
      </c>
      <c r="L2" s="28">
        <f>SUM(H128:H155)</f>
        <v>315</v>
      </c>
      <c r="M2" s="28">
        <f>SUM(H156:H175)</f>
        <v>142</v>
      </c>
      <c r="N2" s="28">
        <f>SUM(H183:H217)</f>
        <v>89</v>
      </c>
      <c r="O2" s="24"/>
      <c r="P2" s="24"/>
      <c r="Q2" s="24"/>
      <c r="R2" s="24"/>
      <c r="S2" s="24"/>
      <c r="T2" s="24"/>
      <c r="U2" s="24"/>
      <c r="V2" s="24"/>
      <c r="W2" s="24"/>
      <c r="X2" s="24"/>
      <c r="Y2" s="24"/>
      <c r="Z2" s="24"/>
      <c r="AA2" s="24"/>
      <c r="AB2" s="24"/>
      <c r="AC2" s="24"/>
    </row>
    <row r="3">
      <c r="A3" s="26" t="s">
        <v>2345</v>
      </c>
      <c r="B3" s="26">
        <v>1.0</v>
      </c>
      <c r="C3" s="26" t="s">
        <v>2347</v>
      </c>
      <c r="D3" s="26">
        <f t="shared" ref="D3:E3" si="2">if(F3&gt;=1,1,0)</f>
        <v>1</v>
      </c>
      <c r="E3" s="26">
        <f t="shared" si="2"/>
        <v>1</v>
      </c>
      <c r="F3" s="27">
        <f t="array" ref="F3">SUM((LEN(Sheet2!$K$2:$K$321) - LEN(SUBSTITUTE(Sheet2!$K$2:$K$321, "A1.2", ""))) / LEN("A1.2"))</f>
        <v>4</v>
      </c>
      <c r="G3" s="27">
        <f t="array" ref="G3">SUM((LEN(Sheet2!$M$2:$M$321) - LEN(SUBSTITUTE(Sheet2!$M$2:$M$321, "A1.2", ""))) / LEN("A1.2"))</f>
        <v>2</v>
      </c>
      <c r="H3" s="27">
        <f t="shared" si="3"/>
        <v>6</v>
      </c>
      <c r="I3" s="24"/>
      <c r="J3" s="24"/>
      <c r="K3" s="24"/>
      <c r="L3" s="24"/>
      <c r="M3" s="24"/>
      <c r="N3" s="24"/>
      <c r="O3" s="24"/>
      <c r="P3" s="24"/>
      <c r="Q3" s="24"/>
      <c r="R3" s="24"/>
      <c r="S3" s="24"/>
      <c r="T3" s="24"/>
      <c r="U3" s="24"/>
      <c r="V3" s="24"/>
      <c r="W3" s="24"/>
      <c r="X3" s="24"/>
      <c r="Y3" s="24"/>
      <c r="Z3" s="24"/>
      <c r="AA3" s="24"/>
      <c r="AB3" s="24"/>
      <c r="AC3" s="24"/>
    </row>
    <row r="4">
      <c r="A4" s="26" t="s">
        <v>2345</v>
      </c>
      <c r="B4" s="26">
        <v>1.0</v>
      </c>
      <c r="C4" s="26" t="s">
        <v>2348</v>
      </c>
      <c r="D4" s="26">
        <f t="shared" ref="D4:E4" si="4">if(F4&gt;=1,1,0)</f>
        <v>1</v>
      </c>
      <c r="E4" s="26">
        <f t="shared" si="4"/>
        <v>1</v>
      </c>
      <c r="F4" s="27">
        <f t="array" ref="F4">SUM((LEN(Sheet2!$K$2:$K$321) - LEN(SUBSTITUTE(Sheet2!$K$2:$K$321, "A1.3", ""))) / LEN("A1.3"))</f>
        <v>14</v>
      </c>
      <c r="G4" s="27">
        <f t="array" ref="G4">SUM((LEN(Sheet2!$M$2:$M$321) - LEN(SUBSTITUTE(Sheet2!$M$2:$M$321, "A1.3", ""))) / LEN("A1.3"))</f>
        <v>12</v>
      </c>
      <c r="H4" s="27">
        <f t="shared" si="3"/>
        <v>26</v>
      </c>
      <c r="I4" s="24"/>
      <c r="J4" s="24"/>
      <c r="K4" s="24"/>
      <c r="L4" s="29" t="s">
        <v>2349</v>
      </c>
      <c r="M4" s="29" t="s">
        <v>2350</v>
      </c>
      <c r="N4" s="24"/>
      <c r="O4" s="24"/>
      <c r="P4" s="24"/>
      <c r="Q4" s="24"/>
      <c r="R4" s="24"/>
      <c r="S4" s="24"/>
      <c r="T4" s="24"/>
      <c r="U4" s="24"/>
      <c r="V4" s="24"/>
      <c r="W4" s="24"/>
      <c r="X4" s="24"/>
      <c r="Y4" s="24"/>
      <c r="Z4" s="24"/>
      <c r="AA4" s="24"/>
      <c r="AB4" s="24"/>
      <c r="AC4" s="24"/>
    </row>
    <row r="5">
      <c r="A5" s="26" t="s">
        <v>2345</v>
      </c>
      <c r="B5" s="26">
        <v>1.0</v>
      </c>
      <c r="C5" s="26" t="s">
        <v>2351</v>
      </c>
      <c r="D5" s="26">
        <f t="shared" ref="D5:E5" si="5">if(F5&gt;=1,1,0)</f>
        <v>1</v>
      </c>
      <c r="E5" s="26">
        <f t="shared" si="5"/>
        <v>1</v>
      </c>
      <c r="F5" s="27">
        <f t="array" ref="F5">SUM((LEN(Sheet2!$K$2:$K$321) - LEN(SUBSTITUTE(Sheet2!$K$2:$K$321, "A1.4", ""))) / LEN("A1.4"))</f>
        <v>3</v>
      </c>
      <c r="G5" s="27">
        <f t="array" ref="G5">SUM((LEN(Sheet2!$M$2:$M$321) - LEN(SUBSTITUTE(Sheet2!$M$2:$M$321, "A1.4", ""))) / LEN("A1.4"))</f>
        <v>3</v>
      </c>
      <c r="H5" s="27">
        <f t="shared" si="3"/>
        <v>6</v>
      </c>
      <c r="I5" s="24"/>
      <c r="J5" s="24"/>
      <c r="K5" s="29" t="s">
        <v>2352</v>
      </c>
      <c r="L5" s="30">
        <v>0.4074074074074074</v>
      </c>
      <c r="M5" s="31">
        <f>100%-L5</f>
        <v>0.5925925926</v>
      </c>
      <c r="N5" s="24"/>
      <c r="O5" s="24"/>
      <c r="P5" s="24"/>
      <c r="Q5" s="24"/>
      <c r="R5" s="24"/>
      <c r="S5" s="24"/>
      <c r="T5" s="24"/>
      <c r="U5" s="24"/>
      <c r="V5" s="24"/>
      <c r="W5" s="24"/>
      <c r="X5" s="24"/>
      <c r="Y5" s="24"/>
      <c r="Z5" s="24"/>
      <c r="AA5" s="24"/>
      <c r="AB5" s="24"/>
      <c r="AC5" s="24"/>
    </row>
    <row r="6">
      <c r="A6" s="26" t="s">
        <v>2345</v>
      </c>
      <c r="B6" s="26">
        <v>1.0</v>
      </c>
      <c r="C6" s="26" t="s">
        <v>2353</v>
      </c>
      <c r="D6" s="26">
        <f t="shared" ref="D6:E6" si="6">if(F6&gt;=1,1,0)</f>
        <v>1</v>
      </c>
      <c r="E6" s="26">
        <f t="shared" si="6"/>
        <v>1</v>
      </c>
      <c r="F6" s="27">
        <f t="array" ref="F6">SUM((LEN(Sheet2!$K$2:$K$321) - LEN(SUBSTITUTE(Sheet2!$K$2:$K$321, "A1.5", ""))) / LEN("A1.5"))</f>
        <v>8</v>
      </c>
      <c r="G6" s="27">
        <f t="array" ref="G6">SUM((LEN(Sheet2!$M$2:$M$321) - LEN(SUBSTITUTE(Sheet2!$M$2:$M$321, "A1.5", ""))) / LEN("A1.5"))</f>
        <v>2</v>
      </c>
      <c r="H6" s="27">
        <f t="shared" si="3"/>
        <v>10</v>
      </c>
      <c r="I6" s="24"/>
      <c r="J6" s="24"/>
      <c r="K6" s="29"/>
      <c r="L6" s="30"/>
      <c r="N6" s="24"/>
      <c r="O6" s="24"/>
      <c r="P6" s="24"/>
      <c r="Q6" s="24"/>
      <c r="R6" s="24"/>
      <c r="S6" s="24"/>
      <c r="T6" s="24"/>
      <c r="U6" s="24"/>
      <c r="V6" s="24"/>
      <c r="W6" s="24"/>
      <c r="X6" s="24"/>
      <c r="Y6" s="24"/>
      <c r="Z6" s="24"/>
      <c r="AA6" s="24"/>
      <c r="AB6" s="24"/>
      <c r="AC6" s="24"/>
    </row>
    <row r="7">
      <c r="A7" s="26" t="s">
        <v>2345</v>
      </c>
      <c r="B7" s="26">
        <v>1.0</v>
      </c>
      <c r="C7" s="26" t="s">
        <v>2354</v>
      </c>
      <c r="D7" s="26">
        <f t="shared" ref="D7:E7" si="7">if(F7&gt;=1,1,0)</f>
        <v>1</v>
      </c>
      <c r="E7" s="26">
        <f t="shared" si="7"/>
        <v>1</v>
      </c>
      <c r="F7" s="27">
        <f t="array" ref="F7">SUM((LEN(Sheet2!$K$2:$K$321) - LEN(SUBSTITUTE(Sheet2!$K$2:$K$321, "A1.6", ""))) / LEN("A1.6"))</f>
        <v>1</v>
      </c>
      <c r="G7" s="27">
        <f t="array" ref="G7">SUM((LEN(Sheet2!$M$2:$M$321) - LEN(SUBSTITUTE(Sheet2!$M$2:$M$321, "A1.6", ""))) / LEN("A1.6"))</f>
        <v>1</v>
      </c>
      <c r="H7" s="27">
        <f t="shared" si="3"/>
        <v>2</v>
      </c>
      <c r="I7" s="24"/>
      <c r="J7" s="24"/>
      <c r="K7" s="24"/>
      <c r="L7" s="24"/>
      <c r="M7" s="24"/>
      <c r="N7" s="24"/>
      <c r="O7" s="24"/>
      <c r="P7" s="24"/>
      <c r="Q7" s="24"/>
      <c r="R7" s="24"/>
      <c r="S7" s="24"/>
      <c r="T7" s="24"/>
      <c r="U7" s="24"/>
      <c r="V7" s="24"/>
      <c r="W7" s="24"/>
      <c r="X7" s="24"/>
      <c r="Y7" s="24"/>
      <c r="Z7" s="24"/>
      <c r="AA7" s="24"/>
      <c r="AB7" s="24"/>
      <c r="AC7" s="24"/>
    </row>
    <row r="8">
      <c r="A8" s="26" t="s">
        <v>2345</v>
      </c>
      <c r="B8" s="26">
        <v>1.0</v>
      </c>
      <c r="C8" s="26" t="s">
        <v>2355</v>
      </c>
      <c r="D8" s="26">
        <f t="shared" ref="D8:E8" si="8">if(F8&gt;=1,1,0)</f>
        <v>0</v>
      </c>
      <c r="E8" s="26">
        <f t="shared" si="8"/>
        <v>0</v>
      </c>
      <c r="F8" s="27">
        <f t="array" ref="F8">SUM((LEN(Sheet2!$K$2:$K$321) - LEN(SUBSTITUTE(Sheet2!$K$2:$K$321, "A1.7", ""))) / LEN("A1.7"))</f>
        <v>0</v>
      </c>
      <c r="G8" s="27">
        <f t="array" ref="G8">SUM((LEN(Sheet2!$M$2:$M$321) - LEN(SUBSTITUTE(Sheet2!$M$2:$M$321, "A1.7", ""))) / LEN("A1.7"))</f>
        <v>0</v>
      </c>
      <c r="H8" s="27">
        <f t="shared" si="3"/>
        <v>0</v>
      </c>
      <c r="I8" s="24"/>
      <c r="J8" s="24"/>
      <c r="K8" s="24"/>
      <c r="L8" s="29" t="s">
        <v>2349</v>
      </c>
      <c r="M8" s="29" t="s">
        <v>2350</v>
      </c>
      <c r="N8" s="24"/>
      <c r="O8" s="24"/>
      <c r="P8" s="24"/>
      <c r="Q8" s="24"/>
      <c r="R8" s="24"/>
      <c r="S8" s="24"/>
      <c r="T8" s="24"/>
      <c r="U8" s="24"/>
      <c r="V8" s="24"/>
      <c r="W8" s="24"/>
      <c r="X8" s="24"/>
      <c r="Y8" s="24"/>
      <c r="Z8" s="24"/>
      <c r="AA8" s="24"/>
      <c r="AB8" s="24"/>
      <c r="AC8" s="24"/>
    </row>
    <row r="9">
      <c r="A9" s="26" t="s">
        <v>2345</v>
      </c>
      <c r="B9" s="26">
        <v>1.0</v>
      </c>
      <c r="C9" s="26" t="s">
        <v>2356</v>
      </c>
      <c r="D9" s="26">
        <f t="shared" ref="D9:E9" si="9">if(F9&gt;=1,1,0)</f>
        <v>0</v>
      </c>
      <c r="E9" s="26">
        <f t="shared" si="9"/>
        <v>0</v>
      </c>
      <c r="F9" s="27">
        <f t="array" ref="F9">SUM((LEN(Sheet2!$K$2:$K$321) - LEN(SUBSTITUTE(Sheet2!$K$2:$K$321, "A1.8", ""))) / LEN("A1.8"))</f>
        <v>0</v>
      </c>
      <c r="G9" s="27">
        <f t="array" ref="G9">SUM((LEN(Sheet2!$M$2:$M$321) - LEN(SUBSTITUTE(Sheet2!$M$2:$M$321, "A1.8", ""))) / LEN("A1.8"))</f>
        <v>0</v>
      </c>
      <c r="H9" s="27">
        <f t="shared" si="3"/>
        <v>0</v>
      </c>
      <c r="I9" s="24"/>
      <c r="J9" s="24"/>
      <c r="K9" s="29" t="s">
        <v>2357</v>
      </c>
      <c r="L9" s="30">
        <v>0.44907407407407407</v>
      </c>
      <c r="M9" s="31">
        <f>100%-L9</f>
        <v>0.5509259259</v>
      </c>
      <c r="N9" s="24"/>
      <c r="O9" s="24"/>
      <c r="P9" s="24"/>
      <c r="Q9" s="24"/>
      <c r="R9" s="24"/>
      <c r="S9" s="24"/>
      <c r="T9" s="24"/>
      <c r="U9" s="24"/>
      <c r="V9" s="24"/>
      <c r="W9" s="24"/>
      <c r="X9" s="24"/>
      <c r="Y9" s="24"/>
      <c r="Z9" s="24"/>
      <c r="AA9" s="24"/>
      <c r="AB9" s="24"/>
      <c r="AC9" s="24"/>
    </row>
    <row r="10">
      <c r="A10" s="26" t="s">
        <v>2345</v>
      </c>
      <c r="B10" s="26">
        <v>1.0</v>
      </c>
      <c r="C10" s="26" t="s">
        <v>2358</v>
      </c>
      <c r="D10" s="26">
        <f t="shared" ref="D10:E10" si="10">if(F10&gt;=1,1,0)</f>
        <v>0</v>
      </c>
      <c r="E10" s="26">
        <f t="shared" si="10"/>
        <v>0</v>
      </c>
      <c r="F10" s="27">
        <f t="array" ref="F10">SUM((LEN(Sheet2!$K$2:$K$321) - LEN(SUBSTITUTE(Sheet2!$K$2:$K$321, "A1.9", ""))) / LEN("A1.9"))</f>
        <v>0</v>
      </c>
      <c r="G10" s="27">
        <f t="array" ref="G10">SUM((LEN(Sheet2!$M$2:$M$321) - LEN(SUBSTITUTE(Sheet2!$M$2:$M$321, "A1.9", ""))) / LEN("A1.9"))</f>
        <v>0</v>
      </c>
      <c r="H10" s="27">
        <f t="shared" si="3"/>
        <v>0</v>
      </c>
      <c r="I10" s="24"/>
      <c r="J10" s="24"/>
      <c r="K10" s="24"/>
      <c r="L10" s="24"/>
      <c r="M10" s="24"/>
      <c r="N10" s="24"/>
      <c r="O10" s="24"/>
      <c r="P10" s="24"/>
      <c r="Q10" s="24"/>
      <c r="R10" s="24"/>
      <c r="S10" s="24"/>
      <c r="T10" s="24"/>
      <c r="U10" s="24"/>
      <c r="V10" s="24"/>
      <c r="W10" s="24"/>
      <c r="X10" s="24"/>
      <c r="Y10" s="24"/>
      <c r="Z10" s="24"/>
      <c r="AA10" s="24"/>
      <c r="AB10" s="24"/>
      <c r="AC10" s="24"/>
    </row>
    <row r="11">
      <c r="A11" s="26" t="s">
        <v>2345</v>
      </c>
      <c r="B11" s="26">
        <v>1.0</v>
      </c>
      <c r="C11" s="26" t="s">
        <v>2359</v>
      </c>
      <c r="D11" s="26">
        <f t="shared" ref="D11:E11" si="11">if(F11&gt;=1,1,0)</f>
        <v>0</v>
      </c>
      <c r="E11" s="26">
        <f t="shared" si="11"/>
        <v>0</v>
      </c>
      <c r="F11" s="27">
        <f t="array" ref="F11">SUM((LEN(Sheet2!$K$2:$K$321) - LEN(SUBSTITUTE(Sheet2!$K$2:$K$321, "A1.10", ""))) / LEN("A1.10"))</f>
        <v>0</v>
      </c>
      <c r="G11" s="27">
        <f t="array" ref="G11">SUM((LEN(Sheet2!$M$2:$M$321) - LEN(SUBSTITUTE(Sheet2!$M$2:$M$321, "A1.10", ""))) / LEN("A1.10"))</f>
        <v>0</v>
      </c>
      <c r="H11" s="27">
        <f t="shared" si="3"/>
        <v>0</v>
      </c>
      <c r="I11" s="24"/>
      <c r="J11" s="24"/>
      <c r="K11" s="24"/>
      <c r="L11" s="24"/>
      <c r="M11" s="24"/>
      <c r="N11" s="24"/>
      <c r="O11" s="24"/>
      <c r="P11" s="24"/>
      <c r="Q11" s="24"/>
      <c r="R11" s="24"/>
      <c r="S11" s="24"/>
      <c r="T11" s="24"/>
      <c r="U11" s="24"/>
      <c r="V11" s="24"/>
      <c r="W11" s="24"/>
      <c r="X11" s="24"/>
      <c r="Y11" s="24"/>
      <c r="Z11" s="24"/>
      <c r="AA11" s="24"/>
      <c r="AB11" s="24"/>
      <c r="AC11" s="24"/>
    </row>
    <row r="12">
      <c r="A12" s="26" t="s">
        <v>2345</v>
      </c>
      <c r="B12" s="26">
        <v>2.0</v>
      </c>
      <c r="C12" s="26" t="s">
        <v>2360</v>
      </c>
      <c r="D12" s="26">
        <f t="shared" ref="D12:E12" si="12">if(F12&gt;=1,1,0)</f>
        <v>1</v>
      </c>
      <c r="E12" s="26">
        <f t="shared" si="12"/>
        <v>1</v>
      </c>
      <c r="F12" s="27">
        <f t="array" ref="F12">SUM((LEN(Sheet2!$K$2:$K$321) - LEN(SUBSTITUTE(Sheet2!$K$2:$K$321, "A2.1", ""))) / LEN("A2.1"))</f>
        <v>41</v>
      </c>
      <c r="G12" s="27">
        <f t="array" ref="G12">SUM((LEN(Sheet2!$M$2:$M$321) - LEN(SUBSTITUTE(Sheet2!$M$2:$M$321, "A2.1", ""))) / LEN("A2.1"))</f>
        <v>32</v>
      </c>
      <c r="H12" s="27">
        <f t="shared" si="3"/>
        <v>73</v>
      </c>
      <c r="I12" s="24"/>
      <c r="J12" s="24"/>
      <c r="K12" s="24"/>
      <c r="L12" s="24"/>
      <c r="M12" s="24"/>
      <c r="N12" s="24"/>
      <c r="O12" s="24"/>
      <c r="P12" s="24"/>
      <c r="Q12" s="24"/>
      <c r="R12" s="24"/>
      <c r="S12" s="24"/>
      <c r="T12" s="24"/>
      <c r="U12" s="24"/>
      <c r="V12" s="24"/>
      <c r="W12" s="24"/>
      <c r="X12" s="24"/>
      <c r="Y12" s="24"/>
      <c r="Z12" s="24"/>
      <c r="AA12" s="24"/>
      <c r="AB12" s="24"/>
      <c r="AC12" s="24"/>
    </row>
    <row r="13">
      <c r="A13" s="26" t="s">
        <v>2345</v>
      </c>
      <c r="B13" s="26">
        <v>2.0</v>
      </c>
      <c r="C13" s="26" t="s">
        <v>2361</v>
      </c>
      <c r="D13" s="26">
        <f t="shared" ref="D13:E13" si="13">if(F13&gt;=1,1,0)</f>
        <v>1</v>
      </c>
      <c r="E13" s="26">
        <f t="shared" si="13"/>
        <v>1</v>
      </c>
      <c r="F13" s="27">
        <f t="array" ref="F13">SUM((LEN(Sheet2!$K$2:$K$321) - LEN(SUBSTITUTE(Sheet2!$K$2:$K$321, "A2.2", ""))) / LEN("A2.2"))</f>
        <v>31</v>
      </c>
      <c r="G13" s="27">
        <f t="array" ref="G13">SUM((LEN(Sheet2!$M$2:$M$321) - LEN(SUBSTITUTE(Sheet2!$M$2:$M$321, "A2.2", ""))) / LEN("A2.2"))</f>
        <v>14</v>
      </c>
      <c r="H13" s="27">
        <f t="shared" si="3"/>
        <v>45</v>
      </c>
      <c r="I13" s="24"/>
      <c r="J13" s="24"/>
      <c r="K13" s="24"/>
      <c r="L13" s="24"/>
      <c r="M13" s="24"/>
      <c r="N13" s="24"/>
      <c r="O13" s="24"/>
      <c r="P13" s="24"/>
      <c r="Q13" s="24"/>
      <c r="R13" s="24"/>
      <c r="S13" s="24"/>
      <c r="T13" s="24"/>
      <c r="U13" s="24"/>
      <c r="V13" s="24"/>
      <c r="W13" s="24"/>
      <c r="X13" s="24"/>
      <c r="Y13" s="24"/>
      <c r="Z13" s="24"/>
      <c r="AA13" s="24"/>
      <c r="AB13" s="24"/>
      <c r="AC13" s="24"/>
    </row>
    <row r="14">
      <c r="A14" s="26" t="s">
        <v>2345</v>
      </c>
      <c r="B14" s="26">
        <v>2.0</v>
      </c>
      <c r="C14" s="26" t="s">
        <v>2362</v>
      </c>
      <c r="D14" s="26">
        <f t="shared" ref="D14:E14" si="14">if(F14&gt;=1,1,0)</f>
        <v>1</v>
      </c>
      <c r="E14" s="26">
        <f t="shared" si="14"/>
        <v>1</v>
      </c>
      <c r="F14" s="27">
        <f t="array" ref="F14">SUM((LEN(Sheet2!$K$2:$K$321) - LEN(SUBSTITUTE(Sheet2!$K$2:$K$321, "A2.3", ""))) / LEN("A2.3"))</f>
        <v>8</v>
      </c>
      <c r="G14" s="27">
        <f t="array" ref="G14">SUM((LEN(Sheet2!$M$2:$M$321) - LEN(SUBSTITUTE(Sheet2!$M$2:$M$321, "A2.3", ""))) / LEN("A2.3"))</f>
        <v>5</v>
      </c>
      <c r="H14" s="27">
        <f t="shared" si="3"/>
        <v>13</v>
      </c>
      <c r="I14" s="24"/>
      <c r="J14" s="24"/>
      <c r="K14" s="24"/>
      <c r="L14" s="24"/>
      <c r="M14" s="24"/>
      <c r="N14" s="24"/>
      <c r="O14" s="24"/>
      <c r="P14" s="24"/>
      <c r="Q14" s="24"/>
      <c r="R14" s="24"/>
      <c r="S14" s="24"/>
      <c r="T14" s="24"/>
      <c r="U14" s="24"/>
      <c r="V14" s="24"/>
      <c r="W14" s="24"/>
      <c r="X14" s="24"/>
      <c r="Y14" s="24"/>
      <c r="Z14" s="24"/>
      <c r="AA14" s="24"/>
      <c r="AB14" s="24"/>
      <c r="AC14" s="24"/>
    </row>
    <row r="15">
      <c r="A15" s="26" t="s">
        <v>2345</v>
      </c>
      <c r="B15" s="26">
        <v>2.0</v>
      </c>
      <c r="C15" s="26" t="s">
        <v>2363</v>
      </c>
      <c r="D15" s="26">
        <f t="shared" ref="D15:E15" si="15">if(F15&gt;=1,1,0)</f>
        <v>1</v>
      </c>
      <c r="E15" s="26">
        <f t="shared" si="15"/>
        <v>1</v>
      </c>
      <c r="F15" s="27">
        <f t="array" ref="F15">SUM((LEN(Sheet2!$K$2:$K$321) - LEN(SUBSTITUTE(Sheet2!$K$2:$K$321, "A2.4", ""))) / LEN("A2.4"))</f>
        <v>28</v>
      </c>
      <c r="G15" s="27">
        <f t="array" ref="G15">SUM((LEN(Sheet2!$M$2:$M$321) - LEN(SUBSTITUTE(Sheet2!$M$2:$M$321, "A2.4", ""))) / LEN("A2.4"))</f>
        <v>32</v>
      </c>
      <c r="H15" s="27">
        <f t="shared" si="3"/>
        <v>60</v>
      </c>
      <c r="I15" s="24"/>
      <c r="J15" s="24"/>
      <c r="K15" s="24"/>
      <c r="L15" s="24"/>
      <c r="M15" s="24"/>
      <c r="N15" s="24"/>
      <c r="O15" s="24"/>
      <c r="P15" s="24"/>
      <c r="Q15" s="24"/>
      <c r="R15" s="24"/>
      <c r="S15" s="24"/>
      <c r="T15" s="24"/>
      <c r="U15" s="24"/>
      <c r="V15" s="24"/>
      <c r="W15" s="24"/>
      <c r="X15" s="24"/>
      <c r="Y15" s="24"/>
      <c r="Z15" s="24"/>
      <c r="AA15" s="24"/>
      <c r="AB15" s="24"/>
      <c r="AC15" s="24"/>
    </row>
    <row r="16">
      <c r="A16" s="26" t="s">
        <v>2345</v>
      </c>
      <c r="B16" s="26">
        <v>2.0</v>
      </c>
      <c r="C16" s="26" t="s">
        <v>2364</v>
      </c>
      <c r="D16" s="26">
        <f t="shared" ref="D16:E16" si="16">if(F16&gt;=1,1,0)</f>
        <v>1</v>
      </c>
      <c r="E16" s="26">
        <f t="shared" si="16"/>
        <v>1</v>
      </c>
      <c r="F16" s="27">
        <f t="array" ref="F16">SUM((LEN(Sheet2!$K$2:$K$321) - LEN(SUBSTITUTE(Sheet2!$K$2:$K$321, "A2.5", ""))) / LEN("A2.5"))</f>
        <v>3</v>
      </c>
      <c r="G16" s="27">
        <f t="array" ref="G16">SUM((LEN(Sheet2!$M$2:$M$321) - LEN(SUBSTITUTE(Sheet2!$M$2:$M$321, "A2.5", ""))) / LEN("A2.5"))</f>
        <v>2</v>
      </c>
      <c r="H16" s="27">
        <f t="shared" si="3"/>
        <v>5</v>
      </c>
      <c r="I16" s="24"/>
      <c r="J16" s="24"/>
      <c r="K16" s="24"/>
      <c r="L16" s="24"/>
      <c r="M16" s="24"/>
      <c r="N16" s="24"/>
      <c r="O16" s="24"/>
      <c r="P16" s="24"/>
      <c r="Q16" s="24"/>
      <c r="R16" s="24"/>
      <c r="S16" s="24"/>
      <c r="T16" s="24"/>
      <c r="U16" s="24"/>
      <c r="V16" s="24"/>
      <c r="W16" s="24"/>
      <c r="X16" s="24"/>
      <c r="Y16" s="24"/>
      <c r="Z16" s="24"/>
      <c r="AA16" s="24"/>
      <c r="AB16" s="24"/>
      <c r="AC16" s="24"/>
    </row>
    <row r="17">
      <c r="A17" s="26" t="s">
        <v>2345</v>
      </c>
      <c r="B17" s="26">
        <v>2.0</v>
      </c>
      <c r="C17" s="26" t="s">
        <v>2365</v>
      </c>
      <c r="D17" s="26">
        <f t="shared" ref="D17:E17" si="17">if(F17&gt;=1,1,0)</f>
        <v>1</v>
      </c>
      <c r="E17" s="26">
        <f t="shared" si="17"/>
        <v>1</v>
      </c>
      <c r="F17" s="27">
        <f t="array" ref="F17">SUM((LEN(Sheet2!$K$2:$K$321) - LEN(SUBSTITUTE(Sheet2!$K$2:$K$321, "A2.6", ""))) / LEN("A2.6"))</f>
        <v>1</v>
      </c>
      <c r="G17" s="27">
        <f t="array" ref="G17">SUM((LEN(Sheet2!$M$2:$M$321) - LEN(SUBSTITUTE(Sheet2!$M$2:$M$321, "A2.6", ""))) / LEN("A2.6"))</f>
        <v>1</v>
      </c>
      <c r="H17" s="27">
        <f t="shared" si="3"/>
        <v>2</v>
      </c>
      <c r="I17" s="24"/>
      <c r="J17" s="24"/>
      <c r="K17" s="24"/>
      <c r="L17" s="24"/>
      <c r="M17" s="24"/>
      <c r="N17" s="24"/>
      <c r="O17" s="24"/>
      <c r="P17" s="24"/>
      <c r="Q17" s="24"/>
      <c r="R17" s="24"/>
      <c r="S17" s="24"/>
      <c r="T17" s="24"/>
      <c r="U17" s="24"/>
      <c r="V17" s="24"/>
      <c r="W17" s="24"/>
      <c r="X17" s="24"/>
      <c r="Y17" s="24"/>
      <c r="Z17" s="24"/>
      <c r="AA17" s="24"/>
      <c r="AB17" s="24"/>
      <c r="AC17" s="24"/>
    </row>
    <row r="18">
      <c r="A18" s="26" t="s">
        <v>2345</v>
      </c>
      <c r="B18" s="26">
        <v>2.0</v>
      </c>
      <c r="C18" s="26" t="s">
        <v>2366</v>
      </c>
      <c r="D18" s="26">
        <f t="shared" ref="D18:E18" si="18">if(F18&gt;=1,1,0)</f>
        <v>1</v>
      </c>
      <c r="E18" s="26">
        <f t="shared" si="18"/>
        <v>0</v>
      </c>
      <c r="F18" s="27">
        <f t="array" ref="F18">SUM((LEN(Sheet2!$K$2:$K$321) - LEN(SUBSTITUTE(Sheet2!$K$2:$K$321, "A2.7", ""))) / LEN("A2.7"))</f>
        <v>3</v>
      </c>
      <c r="G18" s="27">
        <f t="array" ref="G18">SUM((LEN(Sheet2!$M$2:$M$321) - LEN(SUBSTITUTE(Sheet2!$M$2:$M$321, "A2.7", ""))) / LEN("A2.7"))</f>
        <v>0</v>
      </c>
      <c r="H18" s="27">
        <f t="shared" si="3"/>
        <v>3</v>
      </c>
      <c r="I18" s="24"/>
      <c r="J18" s="24"/>
      <c r="K18" s="24"/>
      <c r="L18" s="24"/>
      <c r="M18" s="24"/>
      <c r="N18" s="24"/>
      <c r="O18" s="24"/>
      <c r="P18" s="24"/>
      <c r="Q18" s="24"/>
      <c r="R18" s="24"/>
      <c r="S18" s="24"/>
      <c r="T18" s="24"/>
      <c r="U18" s="24"/>
      <c r="V18" s="24"/>
      <c r="W18" s="24"/>
      <c r="X18" s="24"/>
      <c r="Y18" s="24"/>
      <c r="Z18" s="24"/>
      <c r="AA18" s="24"/>
      <c r="AB18" s="24"/>
      <c r="AC18" s="24"/>
    </row>
    <row r="19">
      <c r="A19" s="26" t="s">
        <v>2345</v>
      </c>
      <c r="B19" s="26">
        <v>2.0</v>
      </c>
      <c r="C19" s="26" t="s">
        <v>2367</v>
      </c>
      <c r="D19" s="26">
        <f t="shared" ref="D19:E19" si="19">if(F19&gt;=1,1,0)</f>
        <v>1</v>
      </c>
      <c r="E19" s="26">
        <f t="shared" si="19"/>
        <v>1</v>
      </c>
      <c r="F19" s="27">
        <f t="array" ref="F19">SUM((LEN(Sheet2!$K$2:$K$321) - LEN(SUBSTITUTE(Sheet2!$K$2:$K$321, "A2.8", ""))) / LEN("A2.8"))</f>
        <v>12</v>
      </c>
      <c r="G19" s="27">
        <f t="array" ref="G19">SUM((LEN(Sheet2!$M$2:$M$321) - LEN(SUBSTITUTE(Sheet2!$M$2:$M$321, "A2.8", ""))) / LEN("A2.8"))</f>
        <v>4</v>
      </c>
      <c r="H19" s="27">
        <f t="shared" si="3"/>
        <v>16</v>
      </c>
      <c r="I19" s="24"/>
      <c r="J19" s="24"/>
      <c r="K19" s="24"/>
      <c r="L19" s="24"/>
      <c r="M19" s="24"/>
      <c r="N19" s="24"/>
      <c r="O19" s="24"/>
      <c r="P19" s="24"/>
      <c r="Q19" s="24"/>
      <c r="R19" s="24"/>
      <c r="S19" s="24"/>
      <c r="T19" s="24"/>
      <c r="U19" s="24"/>
      <c r="V19" s="24"/>
      <c r="W19" s="24"/>
      <c r="X19" s="24"/>
      <c r="Y19" s="24"/>
      <c r="Z19" s="24"/>
      <c r="AA19" s="24"/>
      <c r="AB19" s="24"/>
      <c r="AC19" s="24"/>
    </row>
    <row r="20">
      <c r="A20" s="26" t="s">
        <v>2345</v>
      </c>
      <c r="B20" s="26">
        <v>2.0</v>
      </c>
      <c r="C20" s="26" t="s">
        <v>2368</v>
      </c>
      <c r="D20" s="26">
        <f t="shared" ref="D20:E20" si="20">if(F20&gt;=1,1,0)</f>
        <v>1</v>
      </c>
      <c r="E20" s="26">
        <f t="shared" si="20"/>
        <v>1</v>
      </c>
      <c r="F20" s="27">
        <f t="array" ref="F20">SUM((LEN(Sheet2!$K$2:$K$321) - LEN(SUBSTITUTE(Sheet2!$K$2:$K$321, "A2.9", ""))) / LEN("A2.9"))</f>
        <v>8</v>
      </c>
      <c r="G20" s="27">
        <f t="array" ref="G20">SUM((LEN(Sheet2!$M$2:$M$321) - LEN(SUBSTITUTE(Sheet2!$M$2:$M$321, "A2.9", ""))) / LEN("A2.9"))</f>
        <v>5</v>
      </c>
      <c r="H20" s="27">
        <f t="shared" si="3"/>
        <v>13</v>
      </c>
      <c r="I20" s="24"/>
      <c r="J20" s="24"/>
      <c r="K20" s="24"/>
      <c r="L20" s="24"/>
      <c r="M20" s="24"/>
      <c r="N20" s="24"/>
      <c r="O20" s="24"/>
      <c r="P20" s="24"/>
      <c r="Q20" s="24"/>
      <c r="R20" s="24"/>
      <c r="S20" s="24"/>
      <c r="T20" s="24"/>
      <c r="U20" s="24"/>
      <c r="V20" s="24"/>
      <c r="W20" s="24"/>
      <c r="X20" s="24"/>
      <c r="Y20" s="24"/>
      <c r="Z20" s="24"/>
      <c r="AA20" s="24"/>
      <c r="AB20" s="24"/>
      <c r="AC20" s="24"/>
    </row>
    <row r="21">
      <c r="A21" s="26" t="s">
        <v>2345</v>
      </c>
      <c r="B21" s="26">
        <v>2.0</v>
      </c>
      <c r="C21" s="26" t="s">
        <v>2369</v>
      </c>
      <c r="D21" s="26">
        <f t="shared" ref="D21:E21" si="21">if(F21&gt;=1,1,0)</f>
        <v>0</v>
      </c>
      <c r="E21" s="26">
        <f t="shared" si="21"/>
        <v>0</v>
      </c>
      <c r="F21" s="27">
        <f t="array" ref="F21">SUM((LEN(Sheet2!$K$2:$K$321) - LEN(SUBSTITUTE(Sheet2!$K$2:$K$321, "A2.10", ""))) / LEN("A2.10"))</f>
        <v>0</v>
      </c>
      <c r="G21" s="27">
        <f t="array" ref="G21">SUM((LEN(Sheet2!$M$2:$M$321) - LEN(SUBSTITUTE(Sheet2!$M$2:$M$321, "A2.10", ""))) / LEN("A2.10"))</f>
        <v>0</v>
      </c>
      <c r="H21" s="27">
        <f t="shared" si="3"/>
        <v>0</v>
      </c>
      <c r="I21" s="24"/>
      <c r="J21" s="24"/>
      <c r="K21" s="24"/>
      <c r="L21" s="24"/>
      <c r="M21" s="24"/>
      <c r="N21" s="24"/>
      <c r="O21" s="24"/>
      <c r="P21" s="24"/>
      <c r="Q21" s="24"/>
      <c r="R21" s="24"/>
      <c r="S21" s="24"/>
      <c r="T21" s="24"/>
      <c r="U21" s="24"/>
      <c r="V21" s="24"/>
      <c r="W21" s="24"/>
      <c r="X21" s="24"/>
      <c r="Y21" s="24"/>
      <c r="Z21" s="24"/>
      <c r="AA21" s="24"/>
      <c r="AB21" s="24"/>
      <c r="AC21" s="24"/>
    </row>
    <row r="22">
      <c r="A22" s="26" t="s">
        <v>2345</v>
      </c>
      <c r="B22" s="26">
        <v>2.0</v>
      </c>
      <c r="C22" s="26" t="s">
        <v>2370</v>
      </c>
      <c r="D22" s="26">
        <f t="shared" ref="D22:E22" si="22">if(F22&gt;=1,1,0)</f>
        <v>0</v>
      </c>
      <c r="E22" s="26">
        <f t="shared" si="22"/>
        <v>0</v>
      </c>
      <c r="F22" s="27">
        <f t="array" ref="F22">SUM((LEN(Sheet2!$K$2:$K$321) - LEN(SUBSTITUTE(Sheet2!$K$2:$K$321, "A2.11", ""))) / LEN("A2.11"))</f>
        <v>0</v>
      </c>
      <c r="G22" s="27">
        <f t="array" ref="G22">SUM((LEN(Sheet2!$M$2:$M$321) - LEN(SUBSTITUTE(Sheet2!$M$2:$M$321, "A2.11", ""))) / LEN("A2.11"))</f>
        <v>0</v>
      </c>
      <c r="H22" s="27">
        <f t="shared" si="3"/>
        <v>0</v>
      </c>
      <c r="I22" s="24"/>
      <c r="J22" s="24"/>
      <c r="K22" s="24"/>
      <c r="L22" s="24"/>
      <c r="M22" s="24"/>
      <c r="N22" s="24"/>
      <c r="O22" s="24"/>
      <c r="P22" s="24"/>
      <c r="Q22" s="24"/>
      <c r="R22" s="24"/>
      <c r="S22" s="24"/>
      <c r="T22" s="24"/>
      <c r="U22" s="24"/>
      <c r="V22" s="24"/>
      <c r="W22" s="24"/>
      <c r="X22" s="24"/>
      <c r="Y22" s="24"/>
      <c r="Z22" s="24"/>
      <c r="AA22" s="24"/>
      <c r="AB22" s="24"/>
      <c r="AC22" s="24"/>
    </row>
    <row r="23">
      <c r="A23" s="26" t="s">
        <v>2345</v>
      </c>
      <c r="B23" s="26">
        <v>2.0</v>
      </c>
      <c r="C23" s="26" t="s">
        <v>2371</v>
      </c>
      <c r="D23" s="26">
        <f t="shared" ref="D23:E23" si="23">if(F23&gt;=1,1,0)</f>
        <v>1</v>
      </c>
      <c r="E23" s="26">
        <f t="shared" si="23"/>
        <v>1</v>
      </c>
      <c r="F23" s="27">
        <f t="array" ref="F23">SUM((LEN(Sheet2!$K$2:$K$321) - LEN(SUBSTITUTE(Sheet2!$K$2:$K$321, "A2.12", ""))) / LEN("A2.12"))</f>
        <v>23</v>
      </c>
      <c r="G23" s="27">
        <f t="array" ref="G23">SUM((LEN(Sheet2!$M$2:$M$321) - LEN(SUBSTITUTE(Sheet2!$M$2:$M$321, "A2.12", ""))) / LEN("A2.12"))</f>
        <v>11</v>
      </c>
      <c r="H23" s="27">
        <f t="shared" si="3"/>
        <v>34</v>
      </c>
      <c r="I23" s="24"/>
      <c r="J23" s="24"/>
      <c r="K23" s="24"/>
      <c r="L23" s="24"/>
      <c r="M23" s="24"/>
      <c r="N23" s="24"/>
      <c r="O23" s="24"/>
      <c r="P23" s="24"/>
      <c r="Q23" s="24"/>
      <c r="R23" s="24"/>
      <c r="S23" s="24"/>
      <c r="T23" s="24"/>
      <c r="U23" s="24"/>
      <c r="V23" s="24"/>
      <c r="W23" s="24"/>
      <c r="X23" s="24"/>
      <c r="Y23" s="24"/>
      <c r="Z23" s="24"/>
      <c r="AA23" s="24"/>
      <c r="AB23" s="24"/>
      <c r="AC23" s="24"/>
    </row>
    <row r="24">
      <c r="A24" s="26" t="s">
        <v>2345</v>
      </c>
      <c r="B24" s="26">
        <v>2.0</v>
      </c>
      <c r="C24" s="26" t="s">
        <v>2372</v>
      </c>
      <c r="D24" s="26">
        <f t="shared" ref="D24:E24" si="24">if(F24&gt;=1,1,0)</f>
        <v>1</v>
      </c>
      <c r="E24" s="26">
        <f t="shared" si="24"/>
        <v>1</v>
      </c>
      <c r="F24" s="27">
        <f t="array" ref="F24">SUM((LEN(Sheet2!$K$2:$K$321) - LEN(SUBSTITUTE(Sheet2!$K$2:$K$321, "A2.13", ""))) / LEN("A2.13"))</f>
        <v>1</v>
      </c>
      <c r="G24" s="27">
        <f t="array" ref="G24">SUM((LEN(Sheet2!$M$2:$M$321) - LEN(SUBSTITUTE(Sheet2!$M$2:$M$321, "A2.13", ""))) / LEN("A2.13"))</f>
        <v>1</v>
      </c>
      <c r="H24" s="27">
        <f t="shared" si="3"/>
        <v>2</v>
      </c>
      <c r="I24" s="24"/>
      <c r="J24" s="24"/>
      <c r="K24" s="24"/>
      <c r="L24" s="24"/>
      <c r="M24" s="24"/>
      <c r="N24" s="24"/>
      <c r="O24" s="24"/>
      <c r="P24" s="24"/>
      <c r="Q24" s="24"/>
      <c r="R24" s="24"/>
      <c r="S24" s="24"/>
      <c r="T24" s="24"/>
      <c r="U24" s="24"/>
      <c r="V24" s="24"/>
      <c r="W24" s="24"/>
      <c r="X24" s="24"/>
      <c r="Y24" s="24"/>
      <c r="Z24" s="24"/>
      <c r="AA24" s="24"/>
      <c r="AB24" s="24"/>
      <c r="AC24" s="24"/>
    </row>
    <row r="25">
      <c r="A25" s="26" t="s">
        <v>2345</v>
      </c>
      <c r="B25" s="26">
        <v>2.0</v>
      </c>
      <c r="C25" s="26" t="s">
        <v>2373</v>
      </c>
      <c r="D25" s="26">
        <f t="shared" ref="D25:E25" si="25">if(F25&gt;=1,1,0)</f>
        <v>1</v>
      </c>
      <c r="E25" s="26">
        <f t="shared" si="25"/>
        <v>1</v>
      </c>
      <c r="F25" s="27">
        <f t="array" ref="F25">SUM((LEN(Sheet2!$K$2:$K$321) - LEN(SUBSTITUTE(Sheet2!$K$2:$K$321, "A2.14", ""))) / LEN("A2.14"))</f>
        <v>3</v>
      </c>
      <c r="G25" s="27">
        <f t="array" ref="G25">SUM((LEN(Sheet2!$M$2:$M$321) - LEN(SUBSTITUTE(Sheet2!$M$2:$M$321, "A2.14", ""))) / LEN("A2.14"))</f>
        <v>10</v>
      </c>
      <c r="H25" s="27">
        <f t="shared" si="3"/>
        <v>13</v>
      </c>
      <c r="I25" s="24"/>
      <c r="J25" s="24"/>
      <c r="K25" s="24"/>
      <c r="L25" s="24"/>
      <c r="M25" s="24"/>
      <c r="N25" s="24"/>
      <c r="O25" s="24"/>
      <c r="P25" s="24"/>
      <c r="Q25" s="24"/>
      <c r="R25" s="24"/>
      <c r="S25" s="24"/>
      <c r="T25" s="24"/>
      <c r="U25" s="24"/>
      <c r="V25" s="24"/>
      <c r="W25" s="24"/>
      <c r="X25" s="24"/>
      <c r="Y25" s="24"/>
      <c r="Z25" s="24"/>
      <c r="AA25" s="24"/>
      <c r="AB25" s="24"/>
      <c r="AC25" s="24"/>
    </row>
    <row r="26">
      <c r="A26" s="26" t="s">
        <v>2345</v>
      </c>
      <c r="B26" s="26">
        <v>2.0</v>
      </c>
      <c r="C26" s="26" t="s">
        <v>2374</v>
      </c>
      <c r="D26" s="26">
        <f t="shared" ref="D26:E26" si="26">if(F26&gt;=1,1,0)</f>
        <v>1</v>
      </c>
      <c r="E26" s="26">
        <f t="shared" si="26"/>
        <v>0</v>
      </c>
      <c r="F26" s="27">
        <f t="array" ref="F26">SUM((LEN(Sheet2!$K$2:$K$321) - LEN(SUBSTITUTE(Sheet2!$K$2:$K$321, "A2.15", ""))) / LEN("A2.15"))</f>
        <v>1</v>
      </c>
      <c r="G26" s="27">
        <f t="array" ref="G26">SUM((LEN(Sheet2!$M$2:$M$321) - LEN(SUBSTITUTE(Sheet2!$M$2:$M$321, "A2.15", ""))) / LEN("A2.15"))</f>
        <v>0</v>
      </c>
      <c r="H26" s="27">
        <f t="shared" si="3"/>
        <v>1</v>
      </c>
      <c r="I26" s="24"/>
      <c r="J26" s="24"/>
      <c r="K26" s="24"/>
      <c r="L26" s="24"/>
      <c r="M26" s="24"/>
      <c r="N26" s="24"/>
      <c r="O26" s="24"/>
      <c r="P26" s="24"/>
      <c r="Q26" s="24"/>
      <c r="R26" s="24"/>
      <c r="S26" s="24"/>
      <c r="T26" s="24"/>
      <c r="U26" s="24"/>
      <c r="V26" s="24"/>
      <c r="W26" s="24"/>
      <c r="X26" s="24"/>
      <c r="Y26" s="24"/>
      <c r="Z26" s="24"/>
      <c r="AA26" s="24"/>
      <c r="AB26" s="24"/>
      <c r="AC26" s="24"/>
    </row>
    <row r="27">
      <c r="A27" s="26" t="s">
        <v>2345</v>
      </c>
      <c r="B27" s="26">
        <v>2.0</v>
      </c>
      <c r="C27" s="26" t="s">
        <v>2375</v>
      </c>
      <c r="D27" s="26">
        <f t="shared" ref="D27:E27" si="27">if(F27&gt;=1,1,0)</f>
        <v>1</v>
      </c>
      <c r="E27" s="26">
        <f t="shared" si="27"/>
        <v>1</v>
      </c>
      <c r="F27" s="27">
        <f t="array" ref="F27">SUM((LEN(Sheet2!$K$2:$K$321) - LEN(SUBSTITUTE(Sheet2!$K$2:$K$321, "A2.16", ""))) / LEN("A2.16"))</f>
        <v>1</v>
      </c>
      <c r="G27" s="27">
        <f t="array" ref="G27">SUM((LEN(Sheet2!$M$2:$M$321) - LEN(SUBSTITUTE(Sheet2!$M$2:$M$321, "A2.16", ""))) / LEN("A2.16"))</f>
        <v>1</v>
      </c>
      <c r="H27" s="27">
        <f t="shared" si="3"/>
        <v>2</v>
      </c>
      <c r="I27" s="24"/>
      <c r="J27" s="24"/>
      <c r="K27" s="24"/>
      <c r="L27" s="24"/>
      <c r="M27" s="24"/>
      <c r="N27" s="24"/>
      <c r="O27" s="24"/>
      <c r="P27" s="24"/>
      <c r="Q27" s="24"/>
      <c r="R27" s="24"/>
      <c r="S27" s="24"/>
      <c r="T27" s="24"/>
      <c r="U27" s="24"/>
      <c r="V27" s="24"/>
      <c r="W27" s="24"/>
      <c r="X27" s="24"/>
      <c r="Y27" s="24"/>
      <c r="Z27" s="24"/>
      <c r="AA27" s="24"/>
      <c r="AB27" s="24"/>
      <c r="AC27" s="24"/>
    </row>
    <row r="28">
      <c r="A28" s="26" t="s">
        <v>2345</v>
      </c>
      <c r="B28" s="26">
        <v>2.0</v>
      </c>
      <c r="C28" s="26" t="s">
        <v>2376</v>
      </c>
      <c r="D28" s="26">
        <f t="shared" ref="D28:E28" si="28">if(F28&gt;=1,1,0)</f>
        <v>1</v>
      </c>
      <c r="E28" s="26">
        <f t="shared" si="28"/>
        <v>1</v>
      </c>
      <c r="F28" s="27">
        <f t="array" ref="F28">SUM((LEN(Sheet2!$K$2:$K$321) - LEN(SUBSTITUTE(Sheet2!$K$2:$K$321, "A2.17", ""))) / LEN("A2.17"))</f>
        <v>3</v>
      </c>
      <c r="G28" s="27">
        <f t="array" ref="G28">SUM((LEN(Sheet2!$M$2:$M$321) - LEN(SUBSTITUTE(Sheet2!$M$2:$M$321, "A2.17", ""))) / LEN("A2.17"))</f>
        <v>3</v>
      </c>
      <c r="H28" s="27">
        <f t="shared" si="3"/>
        <v>6</v>
      </c>
      <c r="I28" s="24"/>
      <c r="J28" s="24"/>
      <c r="K28" s="24"/>
      <c r="L28" s="24"/>
      <c r="M28" s="24"/>
      <c r="N28" s="24"/>
      <c r="O28" s="24"/>
      <c r="P28" s="24"/>
      <c r="Q28" s="24"/>
      <c r="R28" s="24"/>
      <c r="S28" s="24"/>
      <c r="T28" s="24"/>
      <c r="U28" s="24"/>
      <c r="V28" s="24"/>
      <c r="W28" s="24"/>
      <c r="X28" s="24"/>
      <c r="Y28" s="24"/>
      <c r="Z28" s="24"/>
      <c r="AA28" s="24"/>
      <c r="AB28" s="24"/>
      <c r="AC28" s="24"/>
    </row>
    <row r="29">
      <c r="A29" s="26" t="s">
        <v>2345</v>
      </c>
      <c r="B29" s="26">
        <v>2.0</v>
      </c>
      <c r="C29" s="26" t="s">
        <v>2377</v>
      </c>
      <c r="D29" s="26">
        <f t="shared" ref="D29:E29" si="29">if(F29&gt;=1,1,0)</f>
        <v>0</v>
      </c>
      <c r="E29" s="26">
        <f t="shared" si="29"/>
        <v>0</v>
      </c>
      <c r="F29" s="27">
        <f t="array" ref="F29">SUM((LEN(Sheet2!$K$2:$K$321) - LEN(SUBSTITUTE(Sheet2!$K$2:$K$321, "A2.18", ""))) / LEN("A2.18"))</f>
        <v>0</v>
      </c>
      <c r="G29" s="27">
        <f t="array" ref="G29">SUM((LEN(Sheet2!$M$2:$M$321) - LEN(SUBSTITUTE(Sheet2!$M$2:$M$321, "A2.18", ""))) / LEN("A2.18"))</f>
        <v>0</v>
      </c>
      <c r="H29" s="27">
        <f t="shared" si="3"/>
        <v>0</v>
      </c>
      <c r="I29" s="24"/>
      <c r="J29" s="24"/>
      <c r="K29" s="24"/>
      <c r="L29" s="24"/>
      <c r="M29" s="24"/>
      <c r="N29" s="24"/>
      <c r="O29" s="24"/>
      <c r="P29" s="24"/>
      <c r="Q29" s="24"/>
      <c r="R29" s="24"/>
      <c r="S29" s="24"/>
      <c r="T29" s="24"/>
      <c r="U29" s="24"/>
      <c r="V29" s="24"/>
      <c r="W29" s="24"/>
      <c r="X29" s="24"/>
      <c r="Y29" s="24"/>
      <c r="Z29" s="24"/>
      <c r="AA29" s="24"/>
      <c r="AB29" s="24"/>
      <c r="AC29" s="24"/>
    </row>
    <row r="30">
      <c r="A30" s="26" t="s">
        <v>2345</v>
      </c>
      <c r="B30" s="26">
        <v>2.0</v>
      </c>
      <c r="C30" s="26" t="s">
        <v>2378</v>
      </c>
      <c r="D30" s="26">
        <f t="shared" ref="D30:E30" si="30">if(F30&gt;=1,1,0)</f>
        <v>0</v>
      </c>
      <c r="E30" s="26">
        <f t="shared" si="30"/>
        <v>0</v>
      </c>
      <c r="F30" s="27">
        <f t="array" ref="F30">SUM((LEN(Sheet2!$K$2:$K$321) - LEN(SUBSTITUTE(Sheet2!$K$2:$K$321, "A2.19", ""))) / LEN("A2.19"))</f>
        <v>0</v>
      </c>
      <c r="G30" s="27">
        <f t="array" ref="G30">SUM((LEN(Sheet2!$M$2:$M$321) - LEN(SUBSTITUTE(Sheet2!$M$2:$M$321, "A2.19", ""))) / LEN("A2.19"))</f>
        <v>0</v>
      </c>
      <c r="H30" s="27">
        <f t="shared" si="3"/>
        <v>0</v>
      </c>
      <c r="I30" s="24"/>
      <c r="J30" s="24"/>
      <c r="K30" s="24"/>
      <c r="L30" s="24"/>
      <c r="M30" s="24"/>
      <c r="N30" s="24"/>
      <c r="O30" s="24"/>
      <c r="P30" s="24"/>
      <c r="Q30" s="24"/>
      <c r="R30" s="24"/>
      <c r="S30" s="24"/>
      <c r="T30" s="24"/>
      <c r="U30" s="24"/>
      <c r="V30" s="24"/>
      <c r="W30" s="24"/>
      <c r="X30" s="24"/>
      <c r="Y30" s="24"/>
      <c r="Z30" s="24"/>
      <c r="AA30" s="24"/>
      <c r="AB30" s="24"/>
      <c r="AC30" s="24"/>
    </row>
    <row r="31">
      <c r="A31" s="26" t="s">
        <v>2345</v>
      </c>
      <c r="B31" s="26">
        <v>2.0</v>
      </c>
      <c r="C31" s="26" t="s">
        <v>2379</v>
      </c>
      <c r="D31" s="26">
        <f t="shared" ref="D31:E31" si="31">if(F31&gt;=1,1,0)</f>
        <v>0</v>
      </c>
      <c r="E31" s="26">
        <f t="shared" si="31"/>
        <v>1</v>
      </c>
      <c r="F31" s="27">
        <f t="array" ref="F31">SUM((LEN(Sheet2!$K$2:$K$321) - LEN(SUBSTITUTE(Sheet2!$K$2:$K$321, "A2.20", ""))) / LEN("A2.21"))</f>
        <v>0</v>
      </c>
      <c r="G31" s="27">
        <f t="array" ref="G31">SUM((LEN(Sheet2!$M$2:$M$321) - LEN(SUBSTITUTE(Sheet2!$M$2:$M$321, "A2.20", ""))) / LEN("A2.21"))</f>
        <v>3</v>
      </c>
      <c r="H31" s="27">
        <f t="shared" si="3"/>
        <v>3</v>
      </c>
      <c r="I31" s="24"/>
      <c r="J31" s="24"/>
      <c r="K31" s="24"/>
      <c r="L31" s="24"/>
      <c r="M31" s="24"/>
      <c r="N31" s="24"/>
      <c r="O31" s="24"/>
      <c r="P31" s="24"/>
      <c r="Q31" s="24"/>
      <c r="R31" s="24"/>
      <c r="S31" s="24"/>
      <c r="T31" s="24"/>
      <c r="U31" s="24"/>
      <c r="V31" s="24"/>
      <c r="W31" s="24"/>
      <c r="X31" s="24"/>
      <c r="Y31" s="24"/>
      <c r="Z31" s="24"/>
      <c r="AA31" s="24"/>
      <c r="AB31" s="24"/>
      <c r="AC31" s="24"/>
    </row>
    <row r="32">
      <c r="A32" s="26" t="s">
        <v>2345</v>
      </c>
      <c r="B32" s="26">
        <v>2.0</v>
      </c>
      <c r="C32" s="26" t="s">
        <v>2380</v>
      </c>
      <c r="D32" s="26">
        <f t="shared" ref="D32:E32" si="32">if(F32&gt;=1,1,0)</f>
        <v>0</v>
      </c>
      <c r="E32" s="26">
        <f t="shared" si="32"/>
        <v>0</v>
      </c>
      <c r="F32" s="27">
        <f t="array" ref="F32">SUM((LEN(Sheet2!$K$2:$K$321) - LEN(SUBSTITUTE(Sheet2!$K$2:$K$321, "A2.21", ""))) / LEN("A2.21"))</f>
        <v>0</v>
      </c>
      <c r="G32" s="27">
        <f t="array" ref="G32">SUM((LEN(Sheet2!$M$2:$M$321) - LEN(SUBSTITUTE(Sheet2!$M$2:$M$321, "A2.21", ""))) / LEN("A2.21"))</f>
        <v>0</v>
      </c>
      <c r="H32" s="27">
        <f t="shared" si="3"/>
        <v>0</v>
      </c>
      <c r="I32" s="24"/>
      <c r="J32" s="24"/>
      <c r="K32" s="24"/>
      <c r="L32" s="24"/>
      <c r="M32" s="24"/>
      <c r="N32" s="24"/>
      <c r="O32" s="24"/>
      <c r="P32" s="24"/>
      <c r="Q32" s="24"/>
      <c r="R32" s="24"/>
      <c r="S32" s="24"/>
      <c r="T32" s="24"/>
      <c r="U32" s="24"/>
      <c r="V32" s="24"/>
      <c r="W32" s="24"/>
      <c r="X32" s="24"/>
      <c r="Y32" s="24"/>
      <c r="Z32" s="24"/>
      <c r="AA32" s="24"/>
      <c r="AB32" s="24"/>
      <c r="AC32" s="24"/>
    </row>
    <row r="33">
      <c r="A33" s="26" t="s">
        <v>2345</v>
      </c>
      <c r="B33" s="26">
        <v>2.0</v>
      </c>
      <c r="C33" s="26" t="s">
        <v>2381</v>
      </c>
      <c r="D33" s="26">
        <f t="shared" ref="D33:E33" si="33">if(F33&gt;=1,1,0)</f>
        <v>0</v>
      </c>
      <c r="E33" s="26">
        <f t="shared" si="33"/>
        <v>0</v>
      </c>
      <c r="F33" s="27">
        <f t="array" ref="F33">SUM((LEN(Sheet2!$K$2:$K$321) - LEN(SUBSTITUTE(Sheet2!$K$2:$K$321, "A2.22", ""))) / LEN("A2.22"))</f>
        <v>0</v>
      </c>
      <c r="G33" s="27">
        <f t="array" ref="G33">SUM((LEN(Sheet2!$M$2:$M$321) - LEN(SUBSTITUTE(Sheet2!$M$2:$M$321, "A2.22", ""))) / LEN("A2.22"))</f>
        <v>0</v>
      </c>
      <c r="H33" s="27">
        <f t="shared" si="3"/>
        <v>0</v>
      </c>
      <c r="I33" s="24"/>
      <c r="J33" s="24"/>
      <c r="K33" s="24"/>
      <c r="L33" s="24"/>
      <c r="M33" s="24"/>
      <c r="N33" s="24"/>
      <c r="O33" s="24"/>
      <c r="P33" s="24"/>
      <c r="Q33" s="24"/>
      <c r="R33" s="24"/>
      <c r="S33" s="24"/>
      <c r="T33" s="24"/>
      <c r="U33" s="24"/>
      <c r="V33" s="24"/>
      <c r="W33" s="24"/>
      <c r="X33" s="24"/>
      <c r="Y33" s="24"/>
      <c r="Z33" s="24"/>
      <c r="AA33" s="24"/>
      <c r="AB33" s="24"/>
      <c r="AC33" s="24"/>
    </row>
    <row r="34">
      <c r="A34" s="26" t="s">
        <v>2345</v>
      </c>
      <c r="B34" s="26">
        <v>3.0</v>
      </c>
      <c r="C34" s="26" t="s">
        <v>2382</v>
      </c>
      <c r="D34" s="26">
        <f t="shared" ref="D34:E34" si="34">if(F34&gt;=1,1,0)</f>
        <v>1</v>
      </c>
      <c r="E34" s="26">
        <f t="shared" si="34"/>
        <v>1</v>
      </c>
      <c r="F34" s="27">
        <f t="array" ref="F34">SUM((LEN(Sheet2!$K$2:$K$321) - LEN(SUBSTITUTE(Sheet2!$K$2:$K$321, "A3.1", ""))) / LEN("A3.1"))</f>
        <v>29</v>
      </c>
      <c r="G34" s="27">
        <f t="array" ref="G34">SUM((LEN(Sheet2!$M$2:$M$321) - LEN(SUBSTITUTE(Sheet2!$M$2:$M$321, "A3.1", ""))) / LEN("A3.1"))</f>
        <v>27</v>
      </c>
      <c r="H34" s="27">
        <f t="shared" si="3"/>
        <v>56</v>
      </c>
      <c r="I34" s="24"/>
      <c r="J34" s="24"/>
      <c r="K34" s="24"/>
      <c r="L34" s="24"/>
      <c r="M34" s="24"/>
      <c r="N34" s="24"/>
      <c r="O34" s="24"/>
      <c r="P34" s="24"/>
      <c r="Q34" s="24"/>
      <c r="R34" s="24"/>
      <c r="S34" s="24"/>
      <c r="T34" s="24"/>
      <c r="U34" s="24"/>
      <c r="V34" s="24"/>
      <c r="W34" s="24"/>
      <c r="X34" s="24"/>
      <c r="Y34" s="24"/>
      <c r="Z34" s="24"/>
      <c r="AA34" s="24"/>
      <c r="AB34" s="24"/>
      <c r="AC34" s="24"/>
    </row>
    <row r="35">
      <c r="A35" s="26" t="s">
        <v>2345</v>
      </c>
      <c r="B35" s="26">
        <v>3.0</v>
      </c>
      <c r="C35" s="26" t="s">
        <v>2383</v>
      </c>
      <c r="D35" s="26">
        <f t="shared" ref="D35:E35" si="35">if(F35&gt;=1,1,0)</f>
        <v>1</v>
      </c>
      <c r="E35" s="26">
        <f t="shared" si="35"/>
        <v>1</v>
      </c>
      <c r="F35" s="27">
        <f t="array" ref="F35">SUM((LEN(Sheet2!$K$2:$K$321) - LEN(SUBSTITUTE(Sheet2!$K$2:$K$321, "A3.2", ""))) / LEN("A3.2"))</f>
        <v>5</v>
      </c>
      <c r="G35" s="27">
        <f t="array" ref="G35">SUM((LEN(Sheet2!$M$2:$M$321) - LEN(SUBSTITUTE(Sheet2!$M$2:$M$321, "A3.2", ""))) / LEN("A3.2"))</f>
        <v>7</v>
      </c>
      <c r="H35" s="27">
        <f t="shared" si="3"/>
        <v>12</v>
      </c>
      <c r="I35" s="24"/>
      <c r="J35" s="24"/>
      <c r="K35" s="24"/>
      <c r="L35" s="24"/>
      <c r="M35" s="24"/>
      <c r="N35" s="24"/>
      <c r="O35" s="24"/>
      <c r="P35" s="24"/>
      <c r="Q35" s="24"/>
      <c r="R35" s="24"/>
      <c r="S35" s="24"/>
      <c r="T35" s="24"/>
      <c r="U35" s="24"/>
      <c r="V35" s="24"/>
      <c r="W35" s="24"/>
      <c r="X35" s="24"/>
      <c r="Y35" s="24"/>
      <c r="Z35" s="24"/>
      <c r="AA35" s="24"/>
      <c r="AB35" s="24"/>
      <c r="AC35" s="24"/>
    </row>
    <row r="36">
      <c r="A36" s="26" t="s">
        <v>2345</v>
      </c>
      <c r="B36" s="26">
        <v>3.0</v>
      </c>
      <c r="C36" s="26" t="s">
        <v>2384</v>
      </c>
      <c r="D36" s="26">
        <f t="shared" ref="D36:E36" si="36">if(F36&gt;=1,1,0)</f>
        <v>1</v>
      </c>
      <c r="E36" s="26">
        <f t="shared" si="36"/>
        <v>1</v>
      </c>
      <c r="F36" s="27">
        <f t="array" ref="F36">SUM((LEN(Sheet2!$K$2:$K$321) - LEN(SUBSTITUTE(Sheet2!$K$2:$K$321, "A3.3", ""))) / LEN("A3.3"))</f>
        <v>3</v>
      </c>
      <c r="G36" s="27">
        <f t="array" ref="G36">SUM((LEN(Sheet2!$M$2:$M$321) - LEN(SUBSTITUTE(Sheet2!$M$2:$M$321, "A3.3", ""))) / LEN("A3.3"))</f>
        <v>6</v>
      </c>
      <c r="H36" s="27">
        <f t="shared" si="3"/>
        <v>9</v>
      </c>
      <c r="I36" s="24"/>
      <c r="J36" s="24"/>
      <c r="K36" s="24"/>
      <c r="L36" s="24"/>
      <c r="M36" s="24"/>
      <c r="N36" s="24"/>
      <c r="O36" s="24"/>
      <c r="P36" s="24"/>
      <c r="Q36" s="24"/>
      <c r="R36" s="24"/>
      <c r="S36" s="24"/>
      <c r="T36" s="24"/>
      <c r="U36" s="24"/>
      <c r="V36" s="24"/>
      <c r="W36" s="24"/>
      <c r="X36" s="24"/>
      <c r="Y36" s="24"/>
      <c r="Z36" s="24"/>
      <c r="AA36" s="24"/>
      <c r="AB36" s="24"/>
      <c r="AC36" s="24"/>
    </row>
    <row r="37">
      <c r="A37" s="26" t="s">
        <v>2345</v>
      </c>
      <c r="B37" s="26">
        <v>3.0</v>
      </c>
      <c r="C37" s="26" t="s">
        <v>2385</v>
      </c>
      <c r="D37" s="26">
        <f t="shared" ref="D37:E37" si="37">if(F37&gt;=1,1,0)</f>
        <v>1</v>
      </c>
      <c r="E37" s="26">
        <f t="shared" si="37"/>
        <v>1</v>
      </c>
      <c r="F37" s="27">
        <f t="array" ref="F37">SUM((LEN(Sheet2!$K$2:$K$321) - LEN(SUBSTITUTE(Sheet2!$K$2:$K$321, "A3.4", ""))) / LEN("A3.4"))</f>
        <v>4</v>
      </c>
      <c r="G37" s="27">
        <f t="array" ref="G37">SUM((LEN(Sheet2!$M$2:$M$321) - LEN(SUBSTITUTE(Sheet2!$M$2:$M$321, "A3.4", ""))) / LEN("A3.4"))</f>
        <v>1</v>
      </c>
      <c r="H37" s="27">
        <f t="shared" si="3"/>
        <v>5</v>
      </c>
      <c r="I37" s="24"/>
      <c r="J37" s="24"/>
      <c r="K37" s="24"/>
      <c r="L37" s="24"/>
      <c r="M37" s="24"/>
      <c r="N37" s="24"/>
      <c r="O37" s="24"/>
      <c r="P37" s="24"/>
      <c r="Q37" s="24"/>
      <c r="R37" s="24"/>
      <c r="S37" s="24"/>
      <c r="T37" s="24"/>
      <c r="U37" s="24"/>
      <c r="V37" s="24"/>
      <c r="W37" s="24"/>
      <c r="X37" s="24"/>
      <c r="Y37" s="24"/>
      <c r="Z37" s="24"/>
      <c r="AA37" s="24"/>
      <c r="AB37" s="24"/>
      <c r="AC37" s="24"/>
    </row>
    <row r="38">
      <c r="A38" s="26" t="s">
        <v>2345</v>
      </c>
      <c r="B38" s="26">
        <v>3.0</v>
      </c>
      <c r="C38" s="26" t="s">
        <v>2386</v>
      </c>
      <c r="D38" s="26">
        <f t="shared" ref="D38:E38" si="38">if(F38&gt;=1,1,0)</f>
        <v>1</v>
      </c>
      <c r="E38" s="26">
        <f t="shared" si="38"/>
        <v>0</v>
      </c>
      <c r="F38" s="27">
        <f t="array" ref="F38">SUM((LEN(Sheet2!$K$2:$K$321) - LEN(SUBSTITUTE(Sheet2!$K$2:$K$321, "A3.5", ""))) / LEN("A3.5"))</f>
        <v>2</v>
      </c>
      <c r="G38" s="27">
        <f t="array" ref="G38">SUM((LEN(Sheet2!$M$2:$M$321) - LEN(SUBSTITUTE(Sheet2!$M$2:$M$321, "A3.5", ""))) / LEN("A3.5"))</f>
        <v>0</v>
      </c>
      <c r="H38" s="27">
        <f t="shared" si="3"/>
        <v>2</v>
      </c>
      <c r="I38" s="24"/>
      <c r="J38" s="24"/>
      <c r="K38" s="24"/>
      <c r="L38" s="24"/>
      <c r="M38" s="24"/>
      <c r="N38" s="24"/>
      <c r="O38" s="24"/>
      <c r="P38" s="24"/>
      <c r="Q38" s="24"/>
      <c r="R38" s="24"/>
      <c r="S38" s="24"/>
      <c r="T38" s="24"/>
      <c r="U38" s="24"/>
      <c r="V38" s="24"/>
      <c r="W38" s="24"/>
      <c r="X38" s="24"/>
      <c r="Y38" s="24"/>
      <c r="Z38" s="24"/>
      <c r="AA38" s="24"/>
      <c r="AB38" s="24"/>
      <c r="AC38" s="24"/>
    </row>
    <row r="39">
      <c r="A39" s="26" t="s">
        <v>2345</v>
      </c>
      <c r="B39" s="26">
        <v>3.0</v>
      </c>
      <c r="C39" s="26" t="s">
        <v>2387</v>
      </c>
      <c r="D39" s="26">
        <f t="shared" ref="D39:E39" si="39">if(F39&gt;=1,1,0)</f>
        <v>0</v>
      </c>
      <c r="E39" s="26">
        <f t="shared" si="39"/>
        <v>0</v>
      </c>
      <c r="F39" s="27">
        <f t="array" ref="F39">SUM((LEN(Sheet2!$K$2:$K$321) - LEN(SUBSTITUTE(Sheet2!$K$2:$K$321, "A3.6", ""))) / LEN("A3.6"))</f>
        <v>0</v>
      </c>
      <c r="G39" s="27">
        <f t="array" ref="G39">SUM((LEN(Sheet2!$M$2:$M$321) - LEN(SUBSTITUTE(Sheet2!$M$2:$M$321, "A3.6", ""))) / LEN("A3.6"))</f>
        <v>0</v>
      </c>
      <c r="H39" s="27">
        <f t="shared" si="3"/>
        <v>0</v>
      </c>
      <c r="I39" s="24"/>
      <c r="J39" s="24"/>
      <c r="K39" s="24"/>
      <c r="L39" s="24"/>
      <c r="M39" s="24"/>
      <c r="N39" s="24"/>
      <c r="O39" s="24"/>
      <c r="P39" s="24"/>
      <c r="Q39" s="24"/>
      <c r="R39" s="24"/>
      <c r="S39" s="24"/>
      <c r="T39" s="24"/>
      <c r="U39" s="24"/>
      <c r="V39" s="24"/>
      <c r="W39" s="24"/>
      <c r="X39" s="24"/>
      <c r="Y39" s="24"/>
      <c r="Z39" s="24"/>
      <c r="AA39" s="24"/>
      <c r="AB39" s="24"/>
      <c r="AC39" s="24"/>
    </row>
    <row r="40">
      <c r="A40" s="26" t="s">
        <v>2345</v>
      </c>
      <c r="B40" s="26">
        <v>3.0</v>
      </c>
      <c r="C40" s="26" t="s">
        <v>2388</v>
      </c>
      <c r="D40" s="26">
        <f t="shared" ref="D40:E40" si="40">if(F40&gt;=1,1,0)</f>
        <v>0</v>
      </c>
      <c r="E40" s="26">
        <f t="shared" si="40"/>
        <v>0</v>
      </c>
      <c r="F40" s="27">
        <f t="array" ref="F40">SUM((LEN(Sheet2!$K$2:$K$321) - LEN(SUBSTITUTE(Sheet2!$K$2:$K$321, "A3.7", ""))) / LEN("A3.7"))</f>
        <v>0</v>
      </c>
      <c r="G40" s="27">
        <f t="array" ref="G40">SUM((LEN(Sheet2!$M$2:$M$321) - LEN(SUBSTITUTE(Sheet2!$M$2:$M$321, "A3.7", ""))) / LEN("A3.7"))</f>
        <v>0</v>
      </c>
      <c r="H40" s="27">
        <f t="shared" si="3"/>
        <v>0</v>
      </c>
      <c r="I40" s="24"/>
      <c r="J40" s="24"/>
      <c r="K40" s="24"/>
      <c r="L40" s="24"/>
      <c r="M40" s="24"/>
      <c r="N40" s="24"/>
      <c r="O40" s="24"/>
      <c r="P40" s="24"/>
      <c r="Q40" s="24"/>
      <c r="R40" s="24"/>
      <c r="S40" s="24"/>
      <c r="T40" s="24"/>
      <c r="U40" s="24"/>
      <c r="V40" s="24"/>
      <c r="W40" s="24"/>
      <c r="X40" s="24"/>
      <c r="Y40" s="24"/>
      <c r="Z40" s="24"/>
      <c r="AA40" s="24"/>
      <c r="AB40" s="24"/>
      <c r="AC40" s="24"/>
    </row>
    <row r="41">
      <c r="A41" s="26" t="s">
        <v>2345</v>
      </c>
      <c r="B41" s="26">
        <v>3.0</v>
      </c>
      <c r="C41" s="26" t="s">
        <v>2389</v>
      </c>
      <c r="D41" s="26">
        <f t="shared" ref="D41:E41" si="41">if(F41&gt;=1,1,0)</f>
        <v>0</v>
      </c>
      <c r="E41" s="26">
        <f t="shared" si="41"/>
        <v>0</v>
      </c>
      <c r="F41" s="27">
        <f t="array" ref="F41">SUM((LEN(Sheet2!$K$2:$K$321) - LEN(SUBSTITUTE(Sheet2!$K$2:$K$321, "A3.8", ""))) / LEN("A3.8"))</f>
        <v>0</v>
      </c>
      <c r="G41" s="27">
        <f t="array" ref="G41">SUM((LEN(Sheet2!$M$2:$M$321) - LEN(SUBSTITUTE(Sheet2!$M$2:$M$321, "A3.8", ""))) / LEN("A3.8"))</f>
        <v>0</v>
      </c>
      <c r="H41" s="27">
        <f t="shared" si="3"/>
        <v>0</v>
      </c>
      <c r="I41" s="24"/>
      <c r="J41" s="24"/>
      <c r="K41" s="24"/>
      <c r="L41" s="24"/>
      <c r="M41" s="24"/>
      <c r="N41" s="24"/>
      <c r="O41" s="24"/>
      <c r="P41" s="24"/>
      <c r="Q41" s="24"/>
      <c r="R41" s="24"/>
      <c r="S41" s="24"/>
      <c r="T41" s="24"/>
      <c r="U41" s="24"/>
      <c r="V41" s="24"/>
      <c r="W41" s="24"/>
      <c r="X41" s="24"/>
      <c r="Y41" s="24"/>
      <c r="Z41" s="24"/>
      <c r="AA41" s="24"/>
      <c r="AB41" s="24"/>
      <c r="AC41" s="24"/>
    </row>
    <row r="42">
      <c r="A42" s="26" t="s">
        <v>2345</v>
      </c>
      <c r="B42" s="26">
        <v>3.0</v>
      </c>
      <c r="C42" s="26" t="s">
        <v>2390</v>
      </c>
      <c r="D42" s="26">
        <f t="shared" ref="D42:E42" si="42">if(F42&gt;=1,1,0)</f>
        <v>1</v>
      </c>
      <c r="E42" s="26">
        <f t="shared" si="42"/>
        <v>0</v>
      </c>
      <c r="F42" s="27">
        <f t="array" ref="F42">SUM((LEN(Sheet2!$K$2:$K$321) - LEN(SUBSTITUTE(Sheet2!$K$2:$K$321, "A3.9", ""))) / LEN("A3.9"))</f>
        <v>1</v>
      </c>
      <c r="G42" s="27">
        <f t="array" ref="G42">SUM((LEN(Sheet2!$M$2:$M$321) - LEN(SUBSTITUTE(Sheet2!$M$2:$M$321, "A3.9", ""))) / LEN("A3.9"))</f>
        <v>0</v>
      </c>
      <c r="H42" s="27">
        <f t="shared" si="3"/>
        <v>1</v>
      </c>
      <c r="I42" s="24"/>
      <c r="J42" s="24"/>
      <c r="K42" s="24"/>
      <c r="L42" s="24"/>
      <c r="M42" s="24"/>
      <c r="N42" s="24"/>
      <c r="O42" s="24"/>
      <c r="P42" s="24"/>
      <c r="Q42" s="24"/>
      <c r="R42" s="24"/>
      <c r="S42" s="24"/>
      <c r="T42" s="24"/>
      <c r="U42" s="24"/>
      <c r="V42" s="24"/>
      <c r="W42" s="24"/>
      <c r="X42" s="24"/>
      <c r="Y42" s="24"/>
      <c r="Z42" s="24"/>
      <c r="AA42" s="24"/>
      <c r="AB42" s="24"/>
      <c r="AC42" s="24"/>
    </row>
    <row r="43">
      <c r="A43" s="26" t="s">
        <v>2345</v>
      </c>
      <c r="B43" s="26">
        <v>4.0</v>
      </c>
      <c r="C43" s="26" t="s">
        <v>2391</v>
      </c>
      <c r="D43" s="26">
        <f t="shared" ref="D43:E43" si="43">if(F43&gt;=1,1,0)</f>
        <v>1</v>
      </c>
      <c r="E43" s="26">
        <f t="shared" si="43"/>
        <v>1</v>
      </c>
      <c r="F43" s="27">
        <f t="array" ref="F43">SUM((LEN(Sheet2!$K$2:$K$321) - LEN(SUBSTITUTE(Sheet2!$K$2:$K$321, "A4.1", ""))) / LEN("A4.1"))</f>
        <v>2</v>
      </c>
      <c r="G43" s="27">
        <f t="array" ref="G43">SUM((LEN(Sheet2!$M$2:$M$321) - LEN(SUBSTITUTE(Sheet2!$M$2:$M$321, "A4.1", ""))) / LEN("A4.1"))</f>
        <v>4</v>
      </c>
      <c r="H43" s="27">
        <f t="shared" si="3"/>
        <v>6</v>
      </c>
      <c r="I43" s="24"/>
      <c r="J43" s="24"/>
      <c r="K43" s="24"/>
      <c r="L43" s="24"/>
      <c r="M43" s="24"/>
      <c r="N43" s="24"/>
      <c r="O43" s="24"/>
      <c r="P43" s="24"/>
      <c r="Q43" s="24"/>
      <c r="R43" s="24"/>
      <c r="S43" s="24"/>
      <c r="T43" s="24"/>
      <c r="U43" s="24"/>
      <c r="V43" s="24"/>
      <c r="W43" s="24"/>
      <c r="X43" s="24"/>
      <c r="Y43" s="24"/>
      <c r="Z43" s="24"/>
      <c r="AA43" s="24"/>
      <c r="AB43" s="24"/>
      <c r="AC43" s="24"/>
    </row>
    <row r="44">
      <c r="A44" s="26" t="s">
        <v>2345</v>
      </c>
      <c r="B44" s="26">
        <v>4.0</v>
      </c>
      <c r="C44" s="26" t="s">
        <v>2392</v>
      </c>
      <c r="D44" s="26">
        <f t="shared" ref="D44:E44" si="44">if(F44&gt;=1,1,0)</f>
        <v>1</v>
      </c>
      <c r="E44" s="26">
        <f t="shared" si="44"/>
        <v>1</v>
      </c>
      <c r="F44" s="27">
        <f t="array" ref="F44">SUM((LEN(Sheet2!$K$2:$K$321) - LEN(SUBSTITUTE(Sheet2!$K$2:$K$321, "A4.2", ""))) / LEN("A4.2"))</f>
        <v>6</v>
      </c>
      <c r="G44" s="27">
        <f t="array" ref="G44">SUM((LEN(Sheet2!$M$2:$M$321) - LEN(SUBSTITUTE(Sheet2!$M$2:$M$321, "A4.2", ""))) / LEN("A4.2"))</f>
        <v>4</v>
      </c>
      <c r="H44" s="27">
        <f t="shared" si="3"/>
        <v>10</v>
      </c>
      <c r="I44" s="24"/>
      <c r="J44" s="24"/>
      <c r="K44" s="24"/>
      <c r="L44" s="24"/>
      <c r="M44" s="24"/>
      <c r="N44" s="24"/>
      <c r="O44" s="24"/>
      <c r="P44" s="24"/>
      <c r="Q44" s="24"/>
      <c r="R44" s="24"/>
      <c r="S44" s="24"/>
      <c r="T44" s="24"/>
      <c r="U44" s="24"/>
      <c r="V44" s="24"/>
      <c r="W44" s="24"/>
      <c r="X44" s="24"/>
      <c r="Y44" s="24"/>
      <c r="Z44" s="24"/>
      <c r="AA44" s="24"/>
      <c r="AB44" s="24"/>
      <c r="AC44" s="24"/>
    </row>
    <row r="45">
      <c r="A45" s="26" t="s">
        <v>2345</v>
      </c>
      <c r="B45" s="26">
        <v>4.0</v>
      </c>
      <c r="C45" s="26" t="s">
        <v>2393</v>
      </c>
      <c r="D45" s="26">
        <f t="shared" ref="D45:E45" si="45">if(F45&gt;=1,1,0)</f>
        <v>1</v>
      </c>
      <c r="E45" s="26">
        <f t="shared" si="45"/>
        <v>1</v>
      </c>
      <c r="F45" s="27">
        <f t="array" ref="F45">SUM((LEN(Sheet2!$K$2:$K$321) - LEN(SUBSTITUTE(Sheet2!$K$2:$K$321, "A4.3", ""))) / LEN("A4.3"))</f>
        <v>3</v>
      </c>
      <c r="G45" s="27">
        <f t="array" ref="G45">SUM((LEN(Sheet2!$M$2:$M$321) - LEN(SUBSTITUTE(Sheet2!$M$2:$M$321, "A4.3", ""))) / LEN("A4.3"))</f>
        <v>4</v>
      </c>
      <c r="H45" s="27">
        <f t="shared" si="3"/>
        <v>7</v>
      </c>
      <c r="I45" s="24"/>
      <c r="J45" s="24"/>
      <c r="K45" s="24"/>
      <c r="L45" s="24"/>
      <c r="M45" s="24"/>
      <c r="N45" s="24"/>
      <c r="O45" s="24"/>
      <c r="P45" s="24"/>
      <c r="Q45" s="24"/>
      <c r="R45" s="24"/>
      <c r="S45" s="24"/>
      <c r="T45" s="24"/>
      <c r="U45" s="24"/>
      <c r="V45" s="24"/>
      <c r="W45" s="24"/>
      <c r="X45" s="24"/>
      <c r="Y45" s="24"/>
      <c r="Z45" s="24"/>
      <c r="AA45" s="24"/>
      <c r="AB45" s="24"/>
      <c r="AC45" s="24"/>
    </row>
    <row r="46">
      <c r="A46" s="26" t="s">
        <v>2345</v>
      </c>
      <c r="B46" s="26">
        <v>4.0</v>
      </c>
      <c r="C46" s="26" t="s">
        <v>2394</v>
      </c>
      <c r="D46" s="26">
        <f t="shared" ref="D46:E46" si="46">if(F46&gt;=1,1,0)</f>
        <v>0</v>
      </c>
      <c r="E46" s="26">
        <f t="shared" si="46"/>
        <v>0</v>
      </c>
      <c r="F46" s="27">
        <f t="array" ref="F46">SUM((LEN(Sheet2!$K$2:$K$321) - LEN(SUBSTITUTE(Sheet2!$K$2:$K$321, "A4.4", ""))) / LEN("A4.4"))</f>
        <v>0</v>
      </c>
      <c r="G46" s="27">
        <f t="array" ref="G46">SUM((LEN(Sheet2!$M$2:$M$321) - LEN(SUBSTITUTE(Sheet2!$M$2:$M$321, "A4.4", ""))) / LEN("A4.4"))</f>
        <v>0</v>
      </c>
      <c r="H46" s="27">
        <f t="shared" si="3"/>
        <v>0</v>
      </c>
      <c r="I46" s="24"/>
      <c r="J46" s="24"/>
      <c r="K46" s="24"/>
      <c r="L46" s="24"/>
      <c r="M46" s="24"/>
      <c r="N46" s="24"/>
      <c r="O46" s="24"/>
      <c r="P46" s="24"/>
      <c r="Q46" s="24"/>
      <c r="R46" s="24"/>
      <c r="S46" s="24"/>
      <c r="T46" s="24"/>
      <c r="U46" s="24"/>
      <c r="V46" s="24"/>
      <c r="W46" s="24"/>
      <c r="X46" s="24"/>
      <c r="Y46" s="24"/>
      <c r="Z46" s="24"/>
      <c r="AA46" s="24"/>
      <c r="AB46" s="24"/>
      <c r="AC46" s="24"/>
    </row>
    <row r="47">
      <c r="A47" s="26" t="s">
        <v>2345</v>
      </c>
      <c r="B47" s="26">
        <v>4.0</v>
      </c>
      <c r="C47" s="26" t="s">
        <v>2395</v>
      </c>
      <c r="D47" s="26">
        <f t="shared" ref="D47:E47" si="47">if(F47&gt;=1,1,0)</f>
        <v>0</v>
      </c>
      <c r="E47" s="26">
        <f t="shared" si="47"/>
        <v>0</v>
      </c>
      <c r="F47" s="27">
        <f t="array" ref="F47">SUM((LEN(Sheet2!$K$2:$K$321) - LEN(SUBSTITUTE(Sheet2!$K$2:$K$321, "A4.5", ""))) / LEN("A4.5"))</f>
        <v>0</v>
      </c>
      <c r="G47" s="27">
        <f t="array" ref="G47">SUM((LEN(Sheet2!$M$2:$M$321) - LEN(SUBSTITUTE(Sheet2!$M$2:$M$321, "A4.5", ""))) / LEN("A4.5"))</f>
        <v>0</v>
      </c>
      <c r="H47" s="27">
        <f t="shared" si="3"/>
        <v>0</v>
      </c>
      <c r="I47" s="24"/>
      <c r="J47" s="24"/>
      <c r="K47" s="24"/>
      <c r="L47" s="24"/>
      <c r="M47" s="24"/>
      <c r="N47" s="24"/>
      <c r="O47" s="24"/>
      <c r="P47" s="24"/>
      <c r="Q47" s="24"/>
      <c r="R47" s="24"/>
      <c r="S47" s="24"/>
      <c r="T47" s="24"/>
      <c r="U47" s="24"/>
      <c r="V47" s="24"/>
      <c r="W47" s="24"/>
      <c r="X47" s="24"/>
      <c r="Y47" s="24"/>
      <c r="Z47" s="24"/>
      <c r="AA47" s="24"/>
      <c r="AB47" s="24"/>
      <c r="AC47" s="24"/>
    </row>
    <row r="48">
      <c r="A48" s="26" t="s">
        <v>2345</v>
      </c>
      <c r="B48" s="26">
        <v>4.0</v>
      </c>
      <c r="C48" s="26" t="s">
        <v>2396</v>
      </c>
      <c r="D48" s="26">
        <f t="shared" ref="D48:E48" si="48">if(F48&gt;=1,1,0)</f>
        <v>0</v>
      </c>
      <c r="E48" s="26">
        <f t="shared" si="48"/>
        <v>0</v>
      </c>
      <c r="F48" s="27">
        <f t="array" ref="F48">SUM((LEN(Sheet2!$K$2:$K$321) - LEN(SUBSTITUTE(Sheet2!$K$2:$K$321, "A4.6", ""))) / LEN("A4.6"))</f>
        <v>0</v>
      </c>
      <c r="G48" s="27">
        <f t="array" ref="G48">SUM((LEN(Sheet2!$M$2:$M$321) - LEN(SUBSTITUTE(Sheet2!$M$2:$M$321, "A4.6", ""))) / LEN("A4.6"))</f>
        <v>0</v>
      </c>
      <c r="H48" s="27">
        <f t="shared" si="3"/>
        <v>0</v>
      </c>
      <c r="I48" s="24"/>
      <c r="J48" s="24"/>
      <c r="K48" s="24"/>
      <c r="L48" s="24"/>
      <c r="M48" s="24"/>
      <c r="N48" s="24"/>
      <c r="O48" s="24"/>
      <c r="P48" s="24"/>
      <c r="Q48" s="24"/>
      <c r="R48" s="24"/>
      <c r="S48" s="24"/>
      <c r="T48" s="24"/>
      <c r="U48" s="24"/>
      <c r="V48" s="24"/>
      <c r="W48" s="24"/>
      <c r="X48" s="24"/>
      <c r="Y48" s="24"/>
      <c r="Z48" s="24"/>
      <c r="AA48" s="24"/>
      <c r="AB48" s="24"/>
      <c r="AC48" s="24"/>
    </row>
    <row r="49">
      <c r="A49" s="26" t="s">
        <v>2345</v>
      </c>
      <c r="B49" s="26">
        <v>4.0</v>
      </c>
      <c r="C49" s="26" t="s">
        <v>2397</v>
      </c>
      <c r="D49" s="26">
        <f t="shared" ref="D49:E49" si="49">if(F49&gt;=1,1,0)</f>
        <v>0</v>
      </c>
      <c r="E49" s="26">
        <f t="shared" si="49"/>
        <v>0</v>
      </c>
      <c r="F49" s="27">
        <f t="array" ref="F49">SUM((LEN(Sheet2!$K$2:$K$321) - LEN(SUBSTITUTE(Sheet2!$K$2:$K$321, "A4.7", ""))) / LEN("A4.7"))</f>
        <v>0</v>
      </c>
      <c r="G49" s="27">
        <f t="array" ref="G49">SUM((LEN(Sheet2!$M$2:$M$321) - LEN(SUBSTITUTE(Sheet2!$M$2:$M$321, "A4.7", ""))) / LEN("A4.7"))</f>
        <v>0</v>
      </c>
      <c r="H49" s="27">
        <f t="shared" si="3"/>
        <v>0</v>
      </c>
      <c r="I49" s="24"/>
      <c r="J49" s="24"/>
      <c r="K49" s="24"/>
      <c r="L49" s="24"/>
      <c r="M49" s="24"/>
      <c r="N49" s="24"/>
      <c r="O49" s="24"/>
      <c r="P49" s="24"/>
      <c r="Q49" s="24"/>
      <c r="R49" s="24"/>
      <c r="S49" s="24"/>
      <c r="T49" s="24"/>
      <c r="U49" s="24"/>
      <c r="V49" s="24"/>
      <c r="W49" s="24"/>
      <c r="X49" s="24"/>
      <c r="Y49" s="24"/>
      <c r="Z49" s="24"/>
      <c r="AA49" s="24"/>
      <c r="AB49" s="24"/>
      <c r="AC49" s="24"/>
    </row>
    <row r="50">
      <c r="A50" s="26" t="s">
        <v>2345</v>
      </c>
      <c r="B50" s="26">
        <v>4.0</v>
      </c>
      <c r="C50" s="26" t="s">
        <v>2398</v>
      </c>
      <c r="D50" s="26">
        <f t="shared" ref="D50:E50" si="50">if(F50&gt;=1,1,0)</f>
        <v>0</v>
      </c>
      <c r="E50" s="26">
        <f t="shared" si="50"/>
        <v>0</v>
      </c>
      <c r="F50" s="27">
        <f t="array" ref="F50">SUM((LEN(Sheet2!$K$2:$K$321) - LEN(SUBSTITUTE(Sheet2!$K$2:$K$321, "A4.8", ""))) / LEN("A4.8"))</f>
        <v>0</v>
      </c>
      <c r="G50" s="27">
        <f t="array" ref="G50">SUM((LEN(Sheet2!$M$2:$M$321) - LEN(SUBSTITUTE(Sheet2!$M$2:$M$321, "A4.8", ""))) / LEN("A4.8"))</f>
        <v>0</v>
      </c>
      <c r="H50" s="27">
        <f t="shared" si="3"/>
        <v>0</v>
      </c>
      <c r="I50" s="24"/>
      <c r="J50" s="24"/>
      <c r="K50" s="24"/>
      <c r="L50" s="24"/>
      <c r="M50" s="24"/>
      <c r="N50" s="24"/>
      <c r="O50" s="24"/>
      <c r="P50" s="24"/>
      <c r="Q50" s="24"/>
      <c r="R50" s="24"/>
      <c r="S50" s="24"/>
      <c r="T50" s="24"/>
      <c r="U50" s="24"/>
      <c r="V50" s="24"/>
      <c r="W50" s="24"/>
      <c r="X50" s="24"/>
      <c r="Y50" s="24"/>
      <c r="Z50" s="24"/>
      <c r="AA50" s="24"/>
      <c r="AB50" s="24"/>
      <c r="AC50" s="24"/>
    </row>
    <row r="51">
      <c r="A51" s="26" t="s">
        <v>2345</v>
      </c>
      <c r="B51" s="26">
        <v>5.0</v>
      </c>
      <c r="C51" s="26" t="s">
        <v>2399</v>
      </c>
      <c r="D51" s="26">
        <f t="shared" ref="D51:E51" si="51">if(F51&gt;=1,1,0)</f>
        <v>1</v>
      </c>
      <c r="E51" s="26">
        <f t="shared" si="51"/>
        <v>1</v>
      </c>
      <c r="F51" s="27">
        <f t="array" ref="F51">SUM((LEN(Sheet2!$K$2:$K$321) - LEN(SUBSTITUTE(Sheet2!$K$2:$K$321, "A5.1", ""))) / LEN("A5.1"))</f>
        <v>66</v>
      </c>
      <c r="G51" s="27">
        <f t="array" ref="G51">SUM((LEN(Sheet2!$M$2:$M$321) - LEN(SUBSTITUTE(Sheet2!$M$2:$M$321, "A5.1", ""))) / LEN("A5.1"))</f>
        <v>23</v>
      </c>
      <c r="H51" s="27">
        <f t="shared" si="3"/>
        <v>89</v>
      </c>
      <c r="I51" s="24"/>
      <c r="J51" s="24"/>
      <c r="K51" s="24"/>
      <c r="L51" s="24"/>
      <c r="M51" s="24"/>
      <c r="N51" s="24"/>
      <c r="O51" s="24"/>
      <c r="P51" s="24"/>
      <c r="Q51" s="24"/>
      <c r="R51" s="24"/>
      <c r="S51" s="24"/>
      <c r="T51" s="24"/>
      <c r="U51" s="24"/>
      <c r="V51" s="24"/>
      <c r="W51" s="24"/>
      <c r="X51" s="24"/>
      <c r="Y51" s="24"/>
      <c r="Z51" s="24"/>
      <c r="AA51" s="24"/>
      <c r="AB51" s="24"/>
      <c r="AC51" s="24"/>
    </row>
    <row r="52">
      <c r="A52" s="26" t="s">
        <v>2345</v>
      </c>
      <c r="B52" s="26">
        <v>5.0</v>
      </c>
      <c r="C52" s="26" t="s">
        <v>2400</v>
      </c>
      <c r="D52" s="26">
        <f t="shared" ref="D52:E52" si="52">if(F52&gt;=1,1,0)</f>
        <v>1</v>
      </c>
      <c r="E52" s="26">
        <f t="shared" si="52"/>
        <v>1</v>
      </c>
      <c r="F52" s="27">
        <f t="array" ref="F52">SUM((LEN(Sheet2!$K$2:$K$321) - LEN(SUBSTITUTE(Sheet2!$K$2:$K$321, "A5.2", ""))) / LEN("A5.2"))</f>
        <v>15</v>
      </c>
      <c r="G52" s="27">
        <f t="array" ref="G52">SUM((LEN(Sheet2!$M$2:$M$321) - LEN(SUBSTITUTE(Sheet2!$M$2:$M$321, "A5.2", ""))) / LEN("A5.2"))</f>
        <v>2</v>
      </c>
      <c r="H52" s="27">
        <f t="shared" si="3"/>
        <v>17</v>
      </c>
      <c r="I52" s="24"/>
      <c r="J52" s="24"/>
      <c r="K52" s="24"/>
      <c r="L52" s="24"/>
      <c r="M52" s="24"/>
      <c r="N52" s="24"/>
      <c r="O52" s="24"/>
      <c r="P52" s="24"/>
      <c r="Q52" s="24"/>
      <c r="R52" s="24"/>
      <c r="S52" s="24"/>
      <c r="T52" s="24"/>
      <c r="U52" s="24"/>
      <c r="V52" s="24"/>
      <c r="W52" s="24"/>
      <c r="X52" s="24"/>
      <c r="Y52" s="24"/>
      <c r="Z52" s="24"/>
      <c r="AA52" s="24"/>
      <c r="AB52" s="24"/>
      <c r="AC52" s="24"/>
    </row>
    <row r="53">
      <c r="A53" s="26" t="s">
        <v>2345</v>
      </c>
      <c r="B53" s="26">
        <v>5.0</v>
      </c>
      <c r="C53" s="26" t="s">
        <v>2401</v>
      </c>
      <c r="D53" s="26">
        <f t="shared" ref="D53:E53" si="53">if(F53&gt;=1,1,0)</f>
        <v>1</v>
      </c>
      <c r="E53" s="26">
        <f t="shared" si="53"/>
        <v>1</v>
      </c>
      <c r="F53" s="27">
        <f t="array" ref="F53">SUM((LEN(Sheet2!$K$2:$K$321) - LEN(SUBSTITUTE(Sheet2!$K$2:$K$321, "A5.3", ""))) / LEN("A5.3"))</f>
        <v>16</v>
      </c>
      <c r="G53" s="27">
        <f t="array" ref="G53">SUM((LEN(Sheet2!$M$2:$M$321) - LEN(SUBSTITUTE(Sheet2!$M$2:$M$321, "A5.3", ""))) / LEN("A5.3"))</f>
        <v>8</v>
      </c>
      <c r="H53" s="27">
        <f t="shared" si="3"/>
        <v>24</v>
      </c>
      <c r="I53" s="24"/>
      <c r="J53" s="24"/>
      <c r="K53" s="24"/>
      <c r="L53" s="24"/>
      <c r="M53" s="24"/>
      <c r="N53" s="24"/>
      <c r="O53" s="24"/>
      <c r="P53" s="24"/>
      <c r="Q53" s="24"/>
      <c r="R53" s="24"/>
      <c r="S53" s="24"/>
      <c r="T53" s="24"/>
      <c r="U53" s="24"/>
      <c r="V53" s="24"/>
      <c r="W53" s="24"/>
      <c r="X53" s="24"/>
      <c r="Y53" s="24"/>
      <c r="Z53" s="24"/>
      <c r="AA53" s="24"/>
      <c r="AB53" s="24"/>
      <c r="AC53" s="24"/>
    </row>
    <row r="54">
      <c r="A54" s="26" t="s">
        <v>2345</v>
      </c>
      <c r="B54" s="26">
        <v>5.0</v>
      </c>
      <c r="C54" s="26" t="s">
        <v>2402</v>
      </c>
      <c r="D54" s="26">
        <f t="shared" ref="D54:E54" si="54">if(F54&gt;=1,1,0)</f>
        <v>1</v>
      </c>
      <c r="E54" s="26">
        <f t="shared" si="54"/>
        <v>0</v>
      </c>
      <c r="F54" s="27">
        <f t="array" ref="F54">SUM((LEN(Sheet2!$K$2:$K$321) - LEN(SUBSTITUTE(Sheet2!$K$2:$K$321, "A5.4", ""))) / LEN("A5.4"))</f>
        <v>3</v>
      </c>
      <c r="G54" s="27">
        <f t="array" ref="G54">SUM((LEN(Sheet2!$M$2:$M$321) - LEN(SUBSTITUTE(Sheet2!$M$2:$M$321, "A5.4", ""))) / LEN("A5.4"))</f>
        <v>0</v>
      </c>
      <c r="H54" s="27">
        <f t="shared" si="3"/>
        <v>3</v>
      </c>
      <c r="I54" s="24"/>
      <c r="J54" s="24"/>
      <c r="K54" s="24"/>
      <c r="L54" s="24"/>
      <c r="M54" s="24"/>
      <c r="N54" s="24"/>
      <c r="O54" s="24"/>
      <c r="P54" s="24"/>
      <c r="Q54" s="24"/>
      <c r="R54" s="24"/>
      <c r="S54" s="24"/>
      <c r="T54" s="24"/>
      <c r="U54" s="24"/>
      <c r="V54" s="24"/>
      <c r="W54" s="24"/>
      <c r="X54" s="24"/>
      <c r="Y54" s="24"/>
      <c r="Z54" s="24"/>
      <c r="AA54" s="24"/>
      <c r="AB54" s="24"/>
      <c r="AC54" s="24"/>
    </row>
    <row r="55">
      <c r="A55" s="26" t="s">
        <v>2345</v>
      </c>
      <c r="B55" s="26">
        <v>5.0</v>
      </c>
      <c r="C55" s="26" t="s">
        <v>2403</v>
      </c>
      <c r="D55" s="26">
        <f t="shared" ref="D55:E55" si="55">if(F55&gt;=1,1,0)</f>
        <v>1</v>
      </c>
      <c r="E55" s="26">
        <f t="shared" si="55"/>
        <v>1</v>
      </c>
      <c r="F55" s="27">
        <f t="array" ref="F55">SUM((LEN(Sheet2!$K$2:$K$321) - LEN(SUBSTITUTE(Sheet2!$K$2:$K$321, "A5.5", ""))) / LEN("A5.5"))</f>
        <v>4</v>
      </c>
      <c r="G55" s="27">
        <f t="array" ref="G55">SUM((LEN(Sheet2!$M$2:$M$321) - LEN(SUBSTITUTE(Sheet2!$M$2:$M$321, "A5.5", ""))) / LEN("A5.5"))</f>
        <v>7</v>
      </c>
      <c r="H55" s="27">
        <f t="shared" si="3"/>
        <v>11</v>
      </c>
      <c r="I55" s="24"/>
      <c r="J55" s="24"/>
      <c r="K55" s="24"/>
      <c r="L55" s="24"/>
      <c r="M55" s="24"/>
      <c r="N55" s="24"/>
      <c r="O55" s="24"/>
      <c r="P55" s="24"/>
      <c r="Q55" s="24"/>
      <c r="R55" s="24"/>
      <c r="S55" s="24"/>
      <c r="T55" s="24"/>
      <c r="U55" s="24"/>
      <c r="V55" s="24"/>
      <c r="W55" s="24"/>
      <c r="X55" s="24"/>
      <c r="Y55" s="24"/>
      <c r="Z55" s="24"/>
      <c r="AA55" s="24"/>
      <c r="AB55" s="24"/>
      <c r="AC55" s="24"/>
    </row>
    <row r="56">
      <c r="A56" s="26" t="s">
        <v>2345</v>
      </c>
      <c r="B56" s="26">
        <v>5.0</v>
      </c>
      <c r="C56" s="26" t="s">
        <v>2404</v>
      </c>
      <c r="D56" s="26">
        <f t="shared" ref="D56:E56" si="56">if(F56&gt;=1,1,0)</f>
        <v>1</v>
      </c>
      <c r="E56" s="26">
        <f t="shared" si="56"/>
        <v>1</v>
      </c>
      <c r="F56" s="27">
        <f t="array" ref="F56">SUM((LEN(Sheet2!$K$2:$K$321) - LEN(SUBSTITUTE(Sheet2!$K$2:$K$321, "A5.6", ""))) / LEN("A5.6"))</f>
        <v>6</v>
      </c>
      <c r="G56" s="27">
        <f t="array" ref="G56">SUM((LEN(Sheet2!$M$2:$M$321) - LEN(SUBSTITUTE(Sheet2!$M$2:$M$321, "A5.6", ""))) / LEN("A5.6"))</f>
        <v>17</v>
      </c>
      <c r="H56" s="27">
        <f t="shared" si="3"/>
        <v>23</v>
      </c>
      <c r="I56" s="24"/>
      <c r="J56" s="24"/>
      <c r="K56" s="24"/>
      <c r="L56" s="24"/>
      <c r="M56" s="24"/>
      <c r="N56" s="24"/>
      <c r="O56" s="24"/>
      <c r="P56" s="24"/>
      <c r="Q56" s="24"/>
      <c r="R56" s="24"/>
      <c r="S56" s="24"/>
      <c r="T56" s="24"/>
      <c r="U56" s="24"/>
      <c r="V56" s="24"/>
      <c r="W56" s="24"/>
      <c r="X56" s="24"/>
      <c r="Y56" s="24"/>
      <c r="Z56" s="24"/>
      <c r="AA56" s="24"/>
      <c r="AB56" s="24"/>
      <c r="AC56" s="24"/>
    </row>
    <row r="57">
      <c r="A57" s="26" t="s">
        <v>2345</v>
      </c>
      <c r="B57" s="26">
        <v>5.0</v>
      </c>
      <c r="C57" s="26" t="s">
        <v>2405</v>
      </c>
      <c r="D57" s="26">
        <f t="shared" ref="D57:E57" si="57">if(F57&gt;=1,1,0)</f>
        <v>0</v>
      </c>
      <c r="E57" s="26">
        <f t="shared" si="57"/>
        <v>0</v>
      </c>
      <c r="F57" s="27">
        <f t="array" ref="F57">SUM((LEN(Sheet2!$K$2:$K$321) - LEN(SUBSTITUTE(Sheet2!$K$2:$K$321, "A5.7", ""))) / LEN("A5.7"))</f>
        <v>0</v>
      </c>
      <c r="G57" s="27">
        <f t="array" ref="G57">SUM((LEN(Sheet2!$M$2:$M$321) - LEN(SUBSTITUTE(Sheet2!$M$2:$M$321, "A5.7", ""))) / LEN("A5.7"))</f>
        <v>0</v>
      </c>
      <c r="H57" s="27">
        <f t="shared" si="3"/>
        <v>0</v>
      </c>
      <c r="I57" s="24"/>
      <c r="J57" s="24"/>
      <c r="K57" s="24"/>
      <c r="L57" s="24"/>
      <c r="M57" s="24"/>
      <c r="N57" s="24"/>
      <c r="O57" s="24"/>
      <c r="P57" s="24"/>
      <c r="Q57" s="24"/>
      <c r="R57" s="24"/>
      <c r="S57" s="24"/>
      <c r="T57" s="24"/>
      <c r="U57" s="24"/>
      <c r="V57" s="24"/>
      <c r="W57" s="24"/>
      <c r="X57" s="24"/>
      <c r="Y57" s="24"/>
      <c r="Z57" s="24"/>
      <c r="AA57" s="24"/>
      <c r="AB57" s="24"/>
      <c r="AC57" s="24"/>
    </row>
    <row r="58">
      <c r="A58" s="26" t="s">
        <v>2345</v>
      </c>
      <c r="B58" s="26">
        <v>5.0</v>
      </c>
      <c r="C58" s="26" t="s">
        <v>2406</v>
      </c>
      <c r="D58" s="26">
        <f t="shared" ref="D58:E58" si="58">if(F58&gt;=1,1,0)</f>
        <v>0</v>
      </c>
      <c r="E58" s="26">
        <f t="shared" si="58"/>
        <v>0</v>
      </c>
      <c r="F58" s="27">
        <f t="array" ref="F58">SUM((LEN(Sheet2!$K$2:$K$321) - LEN(SUBSTITUTE(Sheet2!$K$2:$K$321, "A5.8", ""))) / LEN("A5.8"))</f>
        <v>0</v>
      </c>
      <c r="G58" s="27">
        <f t="array" ref="G58">SUM((LEN(Sheet2!$M$2:$M$321) - LEN(SUBSTITUTE(Sheet2!$M$2:$M$321, "A5.8", ""))) / LEN("A5.8"))</f>
        <v>0</v>
      </c>
      <c r="H58" s="27">
        <f t="shared" si="3"/>
        <v>0</v>
      </c>
      <c r="I58" s="24"/>
      <c r="J58" s="24"/>
      <c r="K58" s="24"/>
      <c r="L58" s="24"/>
      <c r="M58" s="24"/>
      <c r="N58" s="24"/>
      <c r="O58" s="24"/>
      <c r="P58" s="24"/>
      <c r="Q58" s="24"/>
      <c r="R58" s="24"/>
      <c r="S58" s="24"/>
      <c r="T58" s="24"/>
      <c r="U58" s="24"/>
      <c r="V58" s="24"/>
      <c r="W58" s="24"/>
      <c r="X58" s="24"/>
      <c r="Y58" s="24"/>
      <c r="Z58" s="24"/>
      <c r="AA58" s="24"/>
      <c r="AB58" s="24"/>
      <c r="AC58" s="24"/>
    </row>
    <row r="59">
      <c r="A59" s="26" t="s">
        <v>2345</v>
      </c>
      <c r="B59" s="26">
        <v>5.0</v>
      </c>
      <c r="C59" s="26" t="s">
        <v>2407</v>
      </c>
      <c r="D59" s="26">
        <f t="shared" ref="D59:E59" si="59">if(F59&gt;=1,1,0)</f>
        <v>1</v>
      </c>
      <c r="E59" s="26">
        <f t="shared" si="59"/>
        <v>1</v>
      </c>
      <c r="F59" s="27">
        <f t="array" ref="F59">SUM((LEN(Sheet2!$K$2:$K$321) - LEN(SUBSTITUTE(Sheet2!$K$2:$K$321, "A5.9", ""))) / LEN("A5.9"))</f>
        <v>6</v>
      </c>
      <c r="G59" s="27">
        <f t="array" ref="G59">SUM((LEN(Sheet2!$M$2:$M$321) - LEN(SUBSTITUTE(Sheet2!$M$2:$M$321, "A5.9", ""))) / LEN("A5.9"))</f>
        <v>3</v>
      </c>
      <c r="H59" s="27">
        <f t="shared" si="3"/>
        <v>9</v>
      </c>
      <c r="I59" s="24"/>
      <c r="J59" s="24"/>
      <c r="K59" s="24"/>
      <c r="L59" s="24"/>
      <c r="M59" s="24"/>
      <c r="N59" s="24"/>
      <c r="O59" s="24"/>
      <c r="P59" s="24"/>
      <c r="Q59" s="24"/>
      <c r="R59" s="24"/>
      <c r="S59" s="24"/>
      <c r="T59" s="24"/>
      <c r="U59" s="24"/>
      <c r="V59" s="24"/>
      <c r="W59" s="24"/>
      <c r="X59" s="24"/>
      <c r="Y59" s="24"/>
      <c r="Z59" s="24"/>
      <c r="AA59" s="24"/>
      <c r="AB59" s="24"/>
      <c r="AC59" s="24"/>
    </row>
    <row r="60">
      <c r="A60" s="26" t="s">
        <v>2345</v>
      </c>
      <c r="B60" s="26">
        <v>5.0</v>
      </c>
      <c r="C60" s="26" t="s">
        <v>2408</v>
      </c>
      <c r="D60" s="26">
        <f t="shared" ref="D60:E60" si="60">if(F60&gt;=1,1,0)</f>
        <v>1</v>
      </c>
      <c r="E60" s="26">
        <f t="shared" si="60"/>
        <v>1</v>
      </c>
      <c r="F60" s="27">
        <f t="array" ref="F60">SUM((LEN(Sheet2!$K$2:$K$321) - LEN(SUBSTITUTE(Sheet2!$K$2:$K$321, "A5.10", ""))) / LEN("A5.10"))</f>
        <v>4</v>
      </c>
      <c r="G60" s="27">
        <f t="array" ref="G60">SUM((LEN(Sheet2!$M$2:$M$321) - LEN(SUBSTITUTE(Sheet2!$M$2:$M$321, "A5.10", ""))) / LEN("A5.10"))</f>
        <v>4</v>
      </c>
      <c r="H60" s="27">
        <f t="shared" si="3"/>
        <v>8</v>
      </c>
      <c r="I60" s="24"/>
      <c r="J60" s="24"/>
      <c r="K60" s="24"/>
      <c r="L60" s="24"/>
      <c r="M60" s="24"/>
      <c r="N60" s="24"/>
      <c r="O60" s="24"/>
      <c r="P60" s="24"/>
      <c r="Q60" s="24"/>
      <c r="R60" s="24"/>
      <c r="S60" s="24"/>
      <c r="T60" s="24"/>
      <c r="U60" s="24"/>
      <c r="V60" s="24"/>
      <c r="W60" s="24"/>
      <c r="X60" s="24"/>
      <c r="Y60" s="24"/>
      <c r="Z60" s="24"/>
      <c r="AA60" s="24"/>
      <c r="AB60" s="24"/>
      <c r="AC60" s="24"/>
    </row>
    <row r="61">
      <c r="A61" s="26" t="s">
        <v>2345</v>
      </c>
      <c r="B61" s="26">
        <v>5.0</v>
      </c>
      <c r="C61" s="26" t="s">
        <v>2409</v>
      </c>
      <c r="D61" s="26">
        <f t="shared" ref="D61:E61" si="61">if(F61&gt;=1,1,0)</f>
        <v>1</v>
      </c>
      <c r="E61" s="26">
        <f t="shared" si="61"/>
        <v>0</v>
      </c>
      <c r="F61" s="27">
        <f t="array" ref="F61">SUM((LEN(Sheet2!$K$2:$K$321) - LEN(SUBSTITUTE(Sheet2!$K$2:$K$321, "A5.11", ""))) / LEN("A5.11"))</f>
        <v>1</v>
      </c>
      <c r="G61" s="27">
        <f t="array" ref="G61">SUM((LEN(Sheet2!$M$2:$M$321) - LEN(SUBSTITUTE(Sheet2!$M$2:$M$321, "A5.11", ""))) / LEN("A5.11"))</f>
        <v>0</v>
      </c>
      <c r="H61" s="27">
        <f t="shared" si="3"/>
        <v>1</v>
      </c>
      <c r="I61" s="24"/>
      <c r="J61" s="24"/>
      <c r="K61" s="24"/>
      <c r="L61" s="24"/>
      <c r="M61" s="24"/>
      <c r="N61" s="24"/>
      <c r="O61" s="24"/>
      <c r="P61" s="24"/>
      <c r="Q61" s="24"/>
      <c r="R61" s="24"/>
      <c r="S61" s="24"/>
      <c r="T61" s="24"/>
      <c r="U61" s="24"/>
      <c r="V61" s="24"/>
      <c r="W61" s="24"/>
      <c r="X61" s="24"/>
      <c r="Y61" s="24"/>
      <c r="Z61" s="24"/>
      <c r="AA61" s="24"/>
      <c r="AB61" s="24"/>
      <c r="AC61" s="24"/>
    </row>
    <row r="62">
      <c r="A62" s="26" t="s">
        <v>2345</v>
      </c>
      <c r="B62" s="26">
        <v>5.0</v>
      </c>
      <c r="C62" s="26" t="s">
        <v>2410</v>
      </c>
      <c r="D62" s="26">
        <f t="shared" ref="D62:E62" si="62">if(F62&gt;=1,1,0)</f>
        <v>0</v>
      </c>
      <c r="E62" s="26">
        <f t="shared" si="62"/>
        <v>0</v>
      </c>
      <c r="F62" s="27">
        <f t="array" ref="F62">SUM((LEN(Sheet2!$K$2:$K$321) - LEN(SUBSTITUTE(Sheet2!$K$2:$K$321, "A5.12", ""))) / LEN("A5.12"))</f>
        <v>0</v>
      </c>
      <c r="G62" s="27">
        <f t="array" ref="G62">SUM((LEN(Sheet2!$M$2:$M$321) - LEN(SUBSTITUTE(Sheet2!$M$2:$M$321, "A5.12", ""))) / LEN("A5.12"))</f>
        <v>0</v>
      </c>
      <c r="H62" s="27">
        <f t="shared" si="3"/>
        <v>0</v>
      </c>
      <c r="I62" s="24"/>
      <c r="J62" s="24"/>
      <c r="K62" s="24"/>
      <c r="L62" s="24"/>
      <c r="M62" s="24"/>
      <c r="N62" s="24"/>
      <c r="O62" s="24"/>
      <c r="P62" s="24"/>
      <c r="Q62" s="24"/>
      <c r="R62" s="24"/>
      <c r="S62" s="24"/>
      <c r="T62" s="24"/>
      <c r="U62" s="24"/>
      <c r="V62" s="24"/>
      <c r="W62" s="24"/>
      <c r="X62" s="24"/>
      <c r="Y62" s="24"/>
      <c r="Z62" s="24"/>
      <c r="AA62" s="24"/>
      <c r="AB62" s="24"/>
      <c r="AC62" s="24"/>
    </row>
    <row r="63">
      <c r="A63" s="26" t="s">
        <v>2345</v>
      </c>
      <c r="B63" s="26">
        <v>5.0</v>
      </c>
      <c r="C63" s="26" t="s">
        <v>2411</v>
      </c>
      <c r="D63" s="26">
        <f t="shared" ref="D63:E63" si="63">if(F63&gt;=1,1,0)</f>
        <v>1</v>
      </c>
      <c r="E63" s="26">
        <f t="shared" si="63"/>
        <v>0</v>
      </c>
      <c r="F63" s="27">
        <f t="array" ref="F63">SUM((LEN(Sheet2!$K$2:$K$321) - LEN(SUBSTITUTE(Sheet2!$K$2:$K$321, "A5.13", ""))) / LEN("A5.13"))</f>
        <v>2</v>
      </c>
      <c r="G63" s="27">
        <f t="array" ref="G63">SUM((LEN(Sheet2!$M$2:$M$321) - LEN(SUBSTITUTE(Sheet2!$M$2:$M$321, "A5.13", ""))) / LEN("A5.13"))</f>
        <v>0</v>
      </c>
      <c r="H63" s="27">
        <f t="shared" si="3"/>
        <v>2</v>
      </c>
      <c r="I63" s="24"/>
      <c r="J63" s="24"/>
      <c r="K63" s="24"/>
      <c r="L63" s="24"/>
      <c r="M63" s="24"/>
      <c r="N63" s="24"/>
      <c r="O63" s="24"/>
      <c r="P63" s="24"/>
      <c r="Q63" s="24"/>
      <c r="R63" s="24"/>
      <c r="S63" s="24"/>
      <c r="T63" s="24"/>
      <c r="U63" s="24"/>
      <c r="V63" s="24"/>
      <c r="W63" s="24"/>
      <c r="X63" s="24"/>
      <c r="Y63" s="24"/>
      <c r="Z63" s="24"/>
      <c r="AA63" s="24"/>
      <c r="AB63" s="24"/>
      <c r="AC63" s="24"/>
    </row>
    <row r="64">
      <c r="A64" s="26" t="s">
        <v>2412</v>
      </c>
      <c r="B64" s="26">
        <v>1.0</v>
      </c>
      <c r="C64" s="26" t="s">
        <v>2413</v>
      </c>
      <c r="D64" s="26">
        <f t="shared" ref="D64:E64" si="64">if(F64&gt;=1,1,0)</f>
        <v>1</v>
      </c>
      <c r="E64" s="26">
        <f t="shared" si="64"/>
        <v>1</v>
      </c>
      <c r="F64" s="27">
        <f t="array" ref="F64">SUM((LEN(Sheet2!$K$2:$K$321) - LEN(SUBSTITUTE(Sheet2!$K$2:$K$321, "B1.1", ""))) / LEN("B1.1"))</f>
        <v>1</v>
      </c>
      <c r="G64" s="27">
        <f t="array" ref="G64">SUM((LEN(Sheet2!$M$2:$M$321) - LEN(SUBSTITUTE(Sheet2!$M$2:$M$321, "B1.1", ""))) / LEN("B1.1"))</f>
        <v>4</v>
      </c>
      <c r="H64" s="27">
        <f t="shared" si="3"/>
        <v>5</v>
      </c>
      <c r="I64" s="24"/>
      <c r="J64" s="24"/>
      <c r="K64" s="24"/>
      <c r="L64" s="24"/>
      <c r="M64" s="24"/>
      <c r="N64" s="24"/>
      <c r="O64" s="24"/>
      <c r="P64" s="24"/>
      <c r="Q64" s="24"/>
      <c r="R64" s="24"/>
      <c r="S64" s="24"/>
      <c r="T64" s="24"/>
      <c r="U64" s="24"/>
      <c r="V64" s="24"/>
      <c r="W64" s="24"/>
      <c r="X64" s="24"/>
      <c r="Y64" s="24"/>
      <c r="Z64" s="24"/>
      <c r="AA64" s="24"/>
      <c r="AB64" s="24"/>
      <c r="AC64" s="24"/>
    </row>
    <row r="65">
      <c r="A65" s="26" t="s">
        <v>2412</v>
      </c>
      <c r="B65" s="26">
        <v>1.0</v>
      </c>
      <c r="C65" s="26" t="s">
        <v>2414</v>
      </c>
      <c r="D65" s="26">
        <f t="shared" ref="D65:E65" si="65">if(F65&gt;=1,1,0)</f>
        <v>1</v>
      </c>
      <c r="E65" s="26">
        <f t="shared" si="65"/>
        <v>1</v>
      </c>
      <c r="F65" s="27">
        <f t="array" ref="F65">SUM((LEN(Sheet2!$K$2:$K$321) - LEN(SUBSTITUTE(Sheet2!$K$2:$K$321, "B1.2", ""))) / LEN("B1.2"))</f>
        <v>1</v>
      </c>
      <c r="G65" s="27">
        <f t="array" ref="G65">SUM((LEN(Sheet2!$M$2:$M$321) - LEN(SUBSTITUTE(Sheet2!$M$2:$M$321, "B1.2", ""))) / LEN("B1.2"))</f>
        <v>2</v>
      </c>
      <c r="H65" s="27">
        <f t="shared" si="3"/>
        <v>3</v>
      </c>
      <c r="I65" s="24"/>
      <c r="J65" s="24"/>
      <c r="K65" s="24"/>
      <c r="L65" s="24"/>
      <c r="M65" s="24"/>
      <c r="N65" s="24"/>
      <c r="O65" s="24"/>
      <c r="P65" s="24"/>
      <c r="Q65" s="24"/>
      <c r="R65" s="24"/>
      <c r="S65" s="24"/>
      <c r="T65" s="24"/>
      <c r="U65" s="24"/>
      <c r="V65" s="24"/>
      <c r="W65" s="24"/>
      <c r="X65" s="24"/>
      <c r="Y65" s="24"/>
      <c r="Z65" s="24"/>
      <c r="AA65" s="24"/>
      <c r="AB65" s="24"/>
      <c r="AC65" s="24"/>
    </row>
    <row r="66">
      <c r="A66" s="26" t="s">
        <v>2412</v>
      </c>
      <c r="B66" s="26">
        <v>1.0</v>
      </c>
      <c r="C66" s="26" t="s">
        <v>2415</v>
      </c>
      <c r="D66" s="26">
        <f t="shared" ref="D66:E66" si="66">if(F66&gt;=1,1,0)</f>
        <v>0</v>
      </c>
      <c r="E66" s="26">
        <f t="shared" si="66"/>
        <v>1</v>
      </c>
      <c r="F66" s="27">
        <f t="array" ref="F66">SUM((LEN(Sheet2!$K$2:$K$321) - LEN(SUBSTITUTE(Sheet2!$K$2:$K$321, "B1.3", ""))) / LEN("B1.3"))</f>
        <v>0</v>
      </c>
      <c r="G66" s="27">
        <f t="array" ref="G66">SUM((LEN(Sheet2!$M$2:$M$321) - LEN(SUBSTITUTE(Sheet2!$M$2:$M$321, "B1.3", ""))) / LEN("B1.3"))</f>
        <v>1</v>
      </c>
      <c r="H66" s="27">
        <f t="shared" si="3"/>
        <v>1</v>
      </c>
      <c r="I66" s="24"/>
      <c r="J66" s="24"/>
      <c r="K66" s="24"/>
      <c r="L66" s="24"/>
      <c r="M66" s="24"/>
      <c r="N66" s="24"/>
      <c r="O66" s="24"/>
      <c r="P66" s="24"/>
      <c r="Q66" s="24"/>
      <c r="R66" s="24"/>
      <c r="S66" s="24"/>
      <c r="T66" s="24"/>
      <c r="U66" s="24"/>
      <c r="V66" s="24"/>
      <c r="W66" s="24"/>
      <c r="X66" s="24"/>
      <c r="Y66" s="24"/>
      <c r="Z66" s="24"/>
      <c r="AA66" s="24"/>
      <c r="AB66" s="24"/>
      <c r="AC66" s="24"/>
    </row>
    <row r="67">
      <c r="A67" s="26" t="s">
        <v>2412</v>
      </c>
      <c r="B67" s="26">
        <v>1.0</v>
      </c>
      <c r="C67" s="26" t="s">
        <v>2416</v>
      </c>
      <c r="D67" s="26">
        <f t="shared" ref="D67:E67" si="67">if(F67&gt;=1,1,0)</f>
        <v>0</v>
      </c>
      <c r="E67" s="26">
        <f t="shared" si="67"/>
        <v>1</v>
      </c>
      <c r="F67" s="27">
        <f t="array" ref="F67">SUM((LEN(Sheet2!$K$2:$K$321) - LEN(SUBSTITUTE(Sheet2!$K$2:$K$321, "B1.4", ""))) / LEN("B1.4"))</f>
        <v>0</v>
      </c>
      <c r="G67" s="27">
        <f t="array" ref="G67">SUM((LEN(Sheet2!$M$2:$M$321) - LEN(SUBSTITUTE(Sheet2!$M$2:$M$321, "B1.4", ""))) / LEN("B1.4"))</f>
        <v>4</v>
      </c>
      <c r="H67" s="27">
        <f t="shared" si="3"/>
        <v>4</v>
      </c>
      <c r="I67" s="24"/>
      <c r="J67" s="24"/>
      <c r="K67" s="24"/>
      <c r="L67" s="24"/>
      <c r="M67" s="24"/>
      <c r="N67" s="24"/>
      <c r="O67" s="24"/>
      <c r="P67" s="24"/>
      <c r="Q67" s="24"/>
      <c r="R67" s="24"/>
      <c r="S67" s="24"/>
      <c r="T67" s="24"/>
      <c r="U67" s="24"/>
      <c r="V67" s="24"/>
      <c r="W67" s="24"/>
      <c r="X67" s="24"/>
      <c r="Y67" s="24"/>
      <c r="Z67" s="24"/>
      <c r="AA67" s="24"/>
      <c r="AB67" s="24"/>
      <c r="AC67" s="24"/>
    </row>
    <row r="68">
      <c r="A68" s="26" t="s">
        <v>2412</v>
      </c>
      <c r="B68" s="26">
        <v>1.0</v>
      </c>
      <c r="C68" s="26" t="s">
        <v>2417</v>
      </c>
      <c r="D68" s="26">
        <f t="shared" ref="D68:E68" si="68">if(F68&gt;=1,1,0)</f>
        <v>1</v>
      </c>
      <c r="E68" s="26">
        <f t="shared" si="68"/>
        <v>1</v>
      </c>
      <c r="F68" s="27">
        <f t="array" ref="F68">SUM((LEN(Sheet2!$K$2:$K$321) - LEN(SUBSTITUTE(Sheet2!$K$2:$K$321, "B1.5", ""))) / LEN("B1.5"))</f>
        <v>3</v>
      </c>
      <c r="G68" s="27">
        <f t="array" ref="G68">SUM((LEN(Sheet2!$M$2:$M$321) - LEN(SUBSTITUTE(Sheet2!$M$2:$M$321, "B1.5", ""))) / LEN("B1.5"))</f>
        <v>8</v>
      </c>
      <c r="H68" s="27">
        <f t="shared" si="3"/>
        <v>11</v>
      </c>
      <c r="I68" s="24"/>
      <c r="J68" s="24"/>
      <c r="K68" s="24"/>
      <c r="L68" s="24"/>
      <c r="M68" s="24"/>
      <c r="N68" s="24"/>
      <c r="O68" s="24"/>
      <c r="P68" s="24"/>
      <c r="Q68" s="24"/>
      <c r="R68" s="24"/>
      <c r="S68" s="24"/>
      <c r="T68" s="24"/>
      <c r="U68" s="24"/>
      <c r="V68" s="24"/>
      <c r="W68" s="24"/>
      <c r="X68" s="24"/>
      <c r="Y68" s="24"/>
      <c r="Z68" s="24"/>
      <c r="AA68" s="24"/>
      <c r="AB68" s="24"/>
      <c r="AC68" s="24"/>
    </row>
    <row r="69">
      <c r="A69" s="26" t="s">
        <v>2412</v>
      </c>
      <c r="B69" s="26">
        <v>1.0</v>
      </c>
      <c r="C69" s="26" t="s">
        <v>2418</v>
      </c>
      <c r="D69" s="26">
        <f t="shared" ref="D69:E69" si="69">if(F69&gt;=1,1,0)</f>
        <v>1</v>
      </c>
      <c r="E69" s="26">
        <f t="shared" si="69"/>
        <v>0</v>
      </c>
      <c r="F69" s="27">
        <f t="array" ref="F69">SUM((LEN(Sheet2!$K$2:$K$321) - LEN(SUBSTITUTE(Sheet2!$K$2:$K$321, "B1.6", ""))) / LEN("B1.6"))</f>
        <v>1</v>
      </c>
      <c r="G69" s="27">
        <f t="array" ref="G69">SUM((LEN(Sheet2!$M$2:$M$321) - LEN(SUBSTITUTE(Sheet2!$M$2:$M$321, "B1.6", ""))) / LEN("B1.6"))</f>
        <v>0</v>
      </c>
      <c r="H69" s="27">
        <f t="shared" si="3"/>
        <v>1</v>
      </c>
      <c r="I69" s="24"/>
      <c r="J69" s="24"/>
      <c r="K69" s="24"/>
      <c r="L69" s="24"/>
      <c r="M69" s="24"/>
      <c r="N69" s="24"/>
      <c r="O69" s="24"/>
      <c r="P69" s="24"/>
      <c r="Q69" s="24"/>
      <c r="R69" s="24"/>
      <c r="S69" s="24"/>
      <c r="T69" s="24"/>
      <c r="U69" s="24"/>
      <c r="V69" s="24"/>
      <c r="W69" s="24"/>
      <c r="X69" s="24"/>
      <c r="Y69" s="24"/>
      <c r="Z69" s="24"/>
      <c r="AA69" s="24"/>
      <c r="AB69" s="24"/>
      <c r="AC69" s="24"/>
    </row>
    <row r="70">
      <c r="A70" s="26" t="s">
        <v>2412</v>
      </c>
      <c r="B70" s="26">
        <v>1.0</v>
      </c>
      <c r="C70" s="26" t="s">
        <v>2419</v>
      </c>
      <c r="D70" s="26">
        <f t="shared" ref="D70:E70" si="70">if(F70&gt;=1,1,0)</f>
        <v>0</v>
      </c>
      <c r="E70" s="26">
        <f t="shared" si="70"/>
        <v>1</v>
      </c>
      <c r="F70" s="27">
        <f t="array" ref="F70">SUM((LEN(Sheet2!$K$2:$K$321) - LEN(SUBSTITUTE(Sheet2!$K$2:$K$321, "B1.7", ""))) / LEN("B1.7"))</f>
        <v>0</v>
      </c>
      <c r="G70" s="27">
        <f t="array" ref="G70">SUM((LEN(Sheet2!$M$2:$M$321) - LEN(SUBSTITUTE(Sheet2!$M$2:$M$321, "B1.7", ""))) / LEN("B1.7"))</f>
        <v>1</v>
      </c>
      <c r="H70" s="27">
        <f t="shared" si="3"/>
        <v>1</v>
      </c>
      <c r="I70" s="24"/>
      <c r="J70" s="24"/>
      <c r="K70" s="24"/>
      <c r="L70" s="24"/>
      <c r="M70" s="24"/>
      <c r="N70" s="24"/>
      <c r="O70" s="24"/>
      <c r="P70" s="24"/>
      <c r="Q70" s="24"/>
      <c r="R70" s="24"/>
      <c r="S70" s="24"/>
      <c r="T70" s="24"/>
      <c r="U70" s="24"/>
      <c r="V70" s="24"/>
      <c r="W70" s="24"/>
      <c r="X70" s="24"/>
      <c r="Y70" s="24"/>
      <c r="Z70" s="24"/>
      <c r="AA70" s="24"/>
      <c r="AB70" s="24"/>
      <c r="AC70" s="24"/>
    </row>
    <row r="71">
      <c r="A71" s="26" t="s">
        <v>2412</v>
      </c>
      <c r="B71" s="26">
        <v>1.0</v>
      </c>
      <c r="C71" s="26" t="s">
        <v>2420</v>
      </c>
      <c r="D71" s="26">
        <f t="shared" ref="D71:E71" si="71">if(F71&gt;=1,1,0)</f>
        <v>0</v>
      </c>
      <c r="E71" s="26">
        <f t="shared" si="71"/>
        <v>0</v>
      </c>
      <c r="F71" s="27">
        <f t="array" ref="F71">SUM((LEN(Sheet2!$K$2:$K$321) - LEN(SUBSTITUTE(Sheet2!$K$2:$K$321, "B1.8", ""))) / LEN("B1.8"))</f>
        <v>0</v>
      </c>
      <c r="G71" s="27">
        <f t="array" ref="G71">SUM((LEN(Sheet2!$M$2:$M$321) - LEN(SUBSTITUTE(Sheet2!$M$2:$M$321, "B1.8", ""))) / LEN("B1.8"))</f>
        <v>0</v>
      </c>
      <c r="H71" s="27">
        <f t="shared" si="3"/>
        <v>0</v>
      </c>
      <c r="I71" s="24"/>
      <c r="J71" s="24"/>
      <c r="K71" s="24"/>
      <c r="L71" s="24"/>
      <c r="M71" s="24"/>
      <c r="N71" s="24"/>
      <c r="O71" s="24"/>
      <c r="P71" s="24"/>
      <c r="Q71" s="24"/>
      <c r="R71" s="24"/>
      <c r="S71" s="24"/>
      <c r="T71" s="24"/>
      <c r="U71" s="24"/>
      <c r="V71" s="24"/>
      <c r="W71" s="24"/>
      <c r="X71" s="24"/>
      <c r="Y71" s="24"/>
      <c r="Z71" s="24"/>
      <c r="AA71" s="24"/>
      <c r="AB71" s="24"/>
      <c r="AC71" s="24"/>
    </row>
    <row r="72">
      <c r="A72" s="26" t="s">
        <v>2412</v>
      </c>
      <c r="B72" s="26">
        <v>1.0</v>
      </c>
      <c r="C72" s="26" t="s">
        <v>2421</v>
      </c>
      <c r="D72" s="26">
        <f t="shared" ref="D72:E72" si="72">if(F72&gt;=1,1,0)</f>
        <v>0</v>
      </c>
      <c r="E72" s="26">
        <f t="shared" si="72"/>
        <v>0</v>
      </c>
      <c r="F72" s="27">
        <f t="array" ref="F72">SUM((LEN(Sheet2!$K$2:$K$321) - LEN(SUBSTITUTE(Sheet2!$K$2:$K$321, "B1.9", ""))) / LEN("B1.9"))</f>
        <v>0</v>
      </c>
      <c r="G72" s="27">
        <f t="array" ref="G72">SUM((LEN(Sheet2!$M$2:$M$321) - LEN(SUBSTITUTE(Sheet2!$M$2:$M$321, "B1.9", ""))) / LEN("B1.9"))</f>
        <v>0</v>
      </c>
      <c r="H72" s="27">
        <f t="shared" si="3"/>
        <v>0</v>
      </c>
      <c r="I72" s="24"/>
      <c r="J72" s="24"/>
      <c r="K72" s="24"/>
      <c r="L72" s="24"/>
      <c r="M72" s="24"/>
      <c r="N72" s="24"/>
      <c r="O72" s="24"/>
      <c r="P72" s="24"/>
      <c r="Q72" s="24"/>
      <c r="R72" s="24"/>
      <c r="S72" s="24"/>
      <c r="T72" s="24"/>
      <c r="U72" s="24"/>
      <c r="V72" s="24"/>
      <c r="W72" s="24"/>
      <c r="X72" s="24"/>
      <c r="Y72" s="24"/>
      <c r="Z72" s="24"/>
      <c r="AA72" s="24"/>
      <c r="AB72" s="24"/>
      <c r="AC72" s="24"/>
    </row>
    <row r="73">
      <c r="A73" s="26" t="s">
        <v>2412</v>
      </c>
      <c r="B73" s="26">
        <v>1.0</v>
      </c>
      <c r="C73" s="26" t="s">
        <v>2422</v>
      </c>
      <c r="D73" s="26">
        <f t="shared" ref="D73:E73" si="73">if(F73&gt;=1,1,0)</f>
        <v>0</v>
      </c>
      <c r="E73" s="26">
        <f t="shared" si="73"/>
        <v>0</v>
      </c>
      <c r="F73" s="27">
        <f t="array" ref="F73">SUM((LEN(Sheet2!$K$2:$K$321) - LEN(SUBSTITUTE(Sheet2!$K$2:$K$321, "B1.10", ""))) / LEN("B1.10"))</f>
        <v>0</v>
      </c>
      <c r="G73" s="27">
        <f t="array" ref="G73">SUM((LEN(Sheet2!$M$2:$M$321) - LEN(SUBSTITUTE(Sheet2!$M$2:$M$321, "B1.10", ""))) / LEN("B1.10"))</f>
        <v>0</v>
      </c>
      <c r="H73" s="27">
        <f t="shared" si="3"/>
        <v>0</v>
      </c>
      <c r="I73" s="24"/>
      <c r="J73" s="24"/>
      <c r="K73" s="24"/>
      <c r="L73" s="24"/>
      <c r="M73" s="24"/>
      <c r="N73" s="24"/>
      <c r="O73" s="24"/>
      <c r="P73" s="24"/>
      <c r="Q73" s="24"/>
      <c r="R73" s="24"/>
      <c r="S73" s="24"/>
      <c r="T73" s="24"/>
      <c r="U73" s="24"/>
      <c r="V73" s="24"/>
      <c r="W73" s="24"/>
      <c r="X73" s="24"/>
      <c r="Y73" s="24"/>
      <c r="Z73" s="24"/>
      <c r="AA73" s="24"/>
      <c r="AB73" s="24"/>
      <c r="AC73" s="24"/>
    </row>
    <row r="74">
      <c r="A74" s="26" t="s">
        <v>2412</v>
      </c>
      <c r="B74" s="26">
        <v>1.0</v>
      </c>
      <c r="C74" s="26" t="s">
        <v>2423</v>
      </c>
      <c r="D74" s="26">
        <f t="shared" ref="D74:E74" si="74">if(F74&gt;=1,1,0)</f>
        <v>0</v>
      </c>
      <c r="E74" s="26">
        <f t="shared" si="74"/>
        <v>0</v>
      </c>
      <c r="F74" s="27">
        <f t="array" ref="F74">SUM((LEN(Sheet2!$K$2:$K$321) - LEN(SUBSTITUTE(Sheet2!$K$2:$K$321, "B1.11", ""))) / LEN("B1.11"))</f>
        <v>0</v>
      </c>
      <c r="G74" s="27">
        <f t="array" ref="G74">SUM((LEN(Sheet2!$M$2:$M$321) - LEN(SUBSTITUTE(Sheet2!$M$2:$M$321, "B1.11", ""))) / LEN("B1.11"))</f>
        <v>0</v>
      </c>
      <c r="H74" s="27">
        <f t="shared" si="3"/>
        <v>0</v>
      </c>
      <c r="I74" s="24"/>
      <c r="J74" s="24"/>
      <c r="K74" s="24"/>
      <c r="L74" s="24"/>
      <c r="M74" s="24"/>
      <c r="N74" s="24"/>
      <c r="O74" s="24"/>
      <c r="P74" s="24"/>
      <c r="Q74" s="24"/>
      <c r="R74" s="24"/>
      <c r="S74" s="24"/>
      <c r="T74" s="24"/>
      <c r="U74" s="24"/>
      <c r="V74" s="24"/>
      <c r="W74" s="24"/>
      <c r="X74" s="24"/>
      <c r="Y74" s="24"/>
      <c r="Z74" s="24"/>
      <c r="AA74" s="24"/>
      <c r="AB74" s="24"/>
      <c r="AC74" s="24"/>
    </row>
    <row r="75">
      <c r="A75" s="26" t="s">
        <v>2412</v>
      </c>
      <c r="B75" s="26">
        <v>1.0</v>
      </c>
      <c r="C75" s="26" t="s">
        <v>2424</v>
      </c>
      <c r="D75" s="26">
        <f t="shared" ref="D75:E75" si="75">if(F75&gt;=1,1,0)</f>
        <v>0</v>
      </c>
      <c r="E75" s="26">
        <f t="shared" si="75"/>
        <v>0</v>
      </c>
      <c r="F75" s="27">
        <f t="array" ref="F75">SUM((LEN(Sheet2!$K$2:$K$321) - LEN(SUBSTITUTE(Sheet2!$K$2:$K$321, "B1.12", ""))) / LEN("B1.12"))</f>
        <v>0</v>
      </c>
      <c r="G75" s="27">
        <f t="array" ref="G75">SUM((LEN(Sheet2!$M$2:$M$321) - LEN(SUBSTITUTE(Sheet2!$M$2:$M$321, "B1.12", ""))) / LEN("B1.12"))</f>
        <v>0</v>
      </c>
      <c r="H75" s="27">
        <f t="shared" si="3"/>
        <v>0</v>
      </c>
      <c r="I75" s="24"/>
      <c r="J75" s="24"/>
      <c r="K75" s="24"/>
      <c r="L75" s="24"/>
      <c r="M75" s="24"/>
      <c r="N75" s="24"/>
      <c r="O75" s="24"/>
      <c r="P75" s="24"/>
      <c r="Q75" s="24"/>
      <c r="R75" s="24"/>
      <c r="S75" s="24"/>
      <c r="T75" s="24"/>
      <c r="U75" s="24"/>
      <c r="V75" s="24"/>
      <c r="W75" s="24"/>
      <c r="X75" s="24"/>
      <c r="Y75" s="24"/>
      <c r="Z75" s="24"/>
      <c r="AA75" s="24"/>
      <c r="AB75" s="24"/>
      <c r="AC75" s="24"/>
    </row>
    <row r="76">
      <c r="A76" s="26" t="s">
        <v>2412</v>
      </c>
      <c r="B76" s="26">
        <v>1.0</v>
      </c>
      <c r="C76" s="26" t="s">
        <v>2425</v>
      </c>
      <c r="D76" s="26">
        <f t="shared" ref="D76:E76" si="76">if(F76&gt;=1,1,0)</f>
        <v>0</v>
      </c>
      <c r="E76" s="26">
        <f t="shared" si="76"/>
        <v>0</v>
      </c>
      <c r="F76" s="27">
        <f t="array" ref="F76">SUM((LEN(Sheet2!$K$2:$K$321) - LEN(SUBSTITUTE(Sheet2!$K$2:$K$321, "B1.13", ""))) / LEN("B1.13"))</f>
        <v>0</v>
      </c>
      <c r="G76" s="27">
        <f t="array" ref="G76">SUM((LEN(Sheet2!$M$2:$M$321) - LEN(SUBSTITUTE(Sheet2!$M$2:$M$321, "B1.13", ""))) / LEN("B1.13"))</f>
        <v>0</v>
      </c>
      <c r="H76" s="27">
        <f t="shared" si="3"/>
        <v>0</v>
      </c>
      <c r="I76" s="24"/>
      <c r="J76" s="24"/>
      <c r="K76" s="24"/>
      <c r="L76" s="24"/>
      <c r="M76" s="24"/>
      <c r="N76" s="24"/>
      <c r="O76" s="24"/>
      <c r="P76" s="24"/>
      <c r="Q76" s="24"/>
      <c r="R76" s="24"/>
      <c r="S76" s="24"/>
      <c r="T76" s="24"/>
      <c r="U76" s="24"/>
      <c r="V76" s="24"/>
      <c r="W76" s="24"/>
      <c r="X76" s="24"/>
      <c r="Y76" s="24"/>
      <c r="Z76" s="24"/>
      <c r="AA76" s="24"/>
      <c r="AB76" s="24"/>
      <c r="AC76" s="24"/>
    </row>
    <row r="77">
      <c r="A77" s="26" t="s">
        <v>2412</v>
      </c>
      <c r="B77" s="26">
        <v>1.0</v>
      </c>
      <c r="C77" s="26" t="s">
        <v>2426</v>
      </c>
      <c r="D77" s="26">
        <f t="shared" ref="D77:E77" si="77">if(F77&gt;=1,1,0)</f>
        <v>0</v>
      </c>
      <c r="E77" s="26">
        <f t="shared" si="77"/>
        <v>0</v>
      </c>
      <c r="F77" s="27">
        <f t="array" ref="F77">SUM((LEN(Sheet2!$K$2:$K$321) - LEN(SUBSTITUTE(Sheet2!$K$2:$K$321, "B1.14", ""))) / LEN("B1.14"))</f>
        <v>0</v>
      </c>
      <c r="G77" s="27">
        <f t="array" ref="G77">SUM((LEN(Sheet2!$M$2:$M$321) - LEN(SUBSTITUTE(Sheet2!$M$2:$M$321, "B1.14", ""))) / LEN("B1.14"))</f>
        <v>0</v>
      </c>
      <c r="H77" s="27">
        <f t="shared" si="3"/>
        <v>0</v>
      </c>
      <c r="I77" s="24"/>
      <c r="J77" s="24"/>
      <c r="K77" s="24"/>
      <c r="L77" s="24"/>
      <c r="M77" s="24"/>
      <c r="N77" s="24"/>
      <c r="O77" s="24"/>
      <c r="P77" s="24"/>
      <c r="Q77" s="24"/>
      <c r="R77" s="24"/>
      <c r="S77" s="24"/>
      <c r="T77" s="24"/>
      <c r="U77" s="24"/>
      <c r="V77" s="24"/>
      <c r="W77" s="24"/>
      <c r="X77" s="24"/>
      <c r="Y77" s="24"/>
      <c r="Z77" s="24"/>
      <c r="AA77" s="24"/>
      <c r="AB77" s="24"/>
      <c r="AC77" s="24"/>
    </row>
    <row r="78">
      <c r="A78" s="26" t="s">
        <v>2412</v>
      </c>
      <c r="B78" s="26">
        <v>2.0</v>
      </c>
      <c r="C78" s="26" t="s">
        <v>2427</v>
      </c>
      <c r="D78" s="26">
        <f t="shared" ref="D78:E78" si="78">if(F78&gt;=1,1,0)</f>
        <v>1</v>
      </c>
      <c r="E78" s="26">
        <f t="shared" si="78"/>
        <v>1</v>
      </c>
      <c r="F78" s="27">
        <f t="array" ref="F78">SUM((LEN(Sheet2!$K$2:$K$321) - LEN(SUBSTITUTE(Sheet2!$K$2:$K$321, "B2.1", ""))) / LEN("B2.1"))</f>
        <v>3</v>
      </c>
      <c r="G78" s="27">
        <f t="array" ref="G78">SUM((LEN(Sheet2!$M$2:$M$321) - LEN(SUBSTITUTE(Sheet2!$M$2:$M$321, "B2.1", ""))) / LEN("B2.1"))</f>
        <v>3</v>
      </c>
      <c r="H78" s="27">
        <f t="shared" si="3"/>
        <v>6</v>
      </c>
      <c r="I78" s="24"/>
      <c r="J78" s="24"/>
      <c r="K78" s="24"/>
      <c r="L78" s="24"/>
      <c r="M78" s="24"/>
      <c r="N78" s="24"/>
      <c r="O78" s="24"/>
      <c r="P78" s="24"/>
      <c r="Q78" s="24"/>
      <c r="R78" s="24"/>
      <c r="S78" s="24"/>
      <c r="T78" s="24"/>
      <c r="U78" s="24"/>
      <c r="V78" s="24"/>
      <c r="W78" s="24"/>
      <c r="X78" s="24"/>
      <c r="Y78" s="24"/>
      <c r="Z78" s="24"/>
      <c r="AA78" s="24"/>
      <c r="AB78" s="24"/>
      <c r="AC78" s="24"/>
    </row>
    <row r="79">
      <c r="A79" s="26" t="s">
        <v>2412</v>
      </c>
      <c r="B79" s="26">
        <v>2.0</v>
      </c>
      <c r="C79" s="26" t="s">
        <v>2428</v>
      </c>
      <c r="D79" s="26">
        <f t="shared" ref="D79:E79" si="79">if(F79&gt;=1,1,0)</f>
        <v>1</v>
      </c>
      <c r="E79" s="26">
        <f t="shared" si="79"/>
        <v>1</v>
      </c>
      <c r="F79" s="27">
        <f t="array" ref="F79">SUM((LEN(Sheet2!$K$2:$K$321) - LEN(SUBSTITUTE(Sheet2!$K$2:$K$321, "B2.2", ""))) / LEN("B2.2"))</f>
        <v>2</v>
      </c>
      <c r="G79" s="27">
        <f t="array" ref="G79">SUM((LEN(Sheet2!$M$2:$M$321) - LEN(SUBSTITUTE(Sheet2!$M$2:$M$321, "B2.2", ""))) / LEN("B2.2"))</f>
        <v>6</v>
      </c>
      <c r="H79" s="27">
        <f t="shared" si="3"/>
        <v>8</v>
      </c>
      <c r="I79" s="24"/>
      <c r="J79" s="24"/>
      <c r="K79" s="24"/>
      <c r="L79" s="24"/>
      <c r="M79" s="24"/>
      <c r="N79" s="24"/>
      <c r="O79" s="24"/>
      <c r="P79" s="24"/>
      <c r="Q79" s="24"/>
      <c r="R79" s="24"/>
      <c r="S79" s="24"/>
      <c r="T79" s="24"/>
      <c r="U79" s="24"/>
      <c r="V79" s="24"/>
      <c r="W79" s="24"/>
      <c r="X79" s="24"/>
      <c r="Y79" s="24"/>
      <c r="Z79" s="24"/>
      <c r="AA79" s="24"/>
      <c r="AB79" s="24"/>
      <c r="AC79" s="24"/>
    </row>
    <row r="80">
      <c r="A80" s="26" t="s">
        <v>2412</v>
      </c>
      <c r="B80" s="26">
        <v>2.0</v>
      </c>
      <c r="C80" s="26" t="s">
        <v>2429</v>
      </c>
      <c r="D80" s="26">
        <f t="shared" ref="D80:E80" si="80">if(F80&gt;=1,1,0)</f>
        <v>0</v>
      </c>
      <c r="E80" s="26">
        <f t="shared" si="80"/>
        <v>0</v>
      </c>
      <c r="F80" s="27">
        <f t="array" ref="F80">SUM((LEN(Sheet2!$K$2:$K$321) - LEN(SUBSTITUTE(Sheet2!$K$2:$K$321, "B2.3", ""))) / LEN("B2.3"))</f>
        <v>0</v>
      </c>
      <c r="G80" s="27">
        <f t="array" ref="G80">SUM((LEN(Sheet2!$M$2:$M$321) - LEN(SUBSTITUTE(Sheet2!$M$2:$M$321, "B2.3", ""))) / LEN("B2.3"))</f>
        <v>0</v>
      </c>
      <c r="H80" s="27">
        <f t="shared" si="3"/>
        <v>0</v>
      </c>
      <c r="I80" s="24"/>
      <c r="J80" s="24"/>
      <c r="K80" s="24"/>
      <c r="L80" s="24"/>
      <c r="M80" s="24"/>
      <c r="N80" s="24"/>
      <c r="O80" s="24"/>
      <c r="P80" s="24"/>
      <c r="Q80" s="24"/>
      <c r="R80" s="24"/>
      <c r="S80" s="24"/>
      <c r="T80" s="24"/>
      <c r="U80" s="24"/>
      <c r="V80" s="24"/>
      <c r="W80" s="24"/>
      <c r="X80" s="24"/>
      <c r="Y80" s="24"/>
      <c r="Z80" s="24"/>
      <c r="AA80" s="24"/>
      <c r="AB80" s="24"/>
      <c r="AC80" s="24"/>
    </row>
    <row r="81">
      <c r="A81" s="26" t="s">
        <v>2412</v>
      </c>
      <c r="B81" s="26">
        <v>2.0</v>
      </c>
      <c r="C81" s="26" t="s">
        <v>2430</v>
      </c>
      <c r="D81" s="26">
        <f t="shared" ref="D81:E81" si="81">if(F81&gt;=1,1,0)</f>
        <v>1</v>
      </c>
      <c r="E81" s="26">
        <f t="shared" si="81"/>
        <v>1</v>
      </c>
      <c r="F81" s="27">
        <f t="array" ref="F81">SUM((LEN(Sheet2!$K$2:$K$321) - LEN(SUBSTITUTE(Sheet2!$K$2:$K$321, "B2.4", ""))) / LEN("B2.4"))</f>
        <v>6</v>
      </c>
      <c r="G81" s="27">
        <f t="array" ref="G81">SUM((LEN(Sheet2!$M$2:$M$321) - LEN(SUBSTITUTE(Sheet2!$M$2:$M$321, "B2.4", ""))) / LEN("B2.4"))</f>
        <v>3</v>
      </c>
      <c r="H81" s="27">
        <f t="shared" si="3"/>
        <v>9</v>
      </c>
      <c r="I81" s="24"/>
      <c r="J81" s="24"/>
      <c r="K81" s="24"/>
      <c r="L81" s="24"/>
      <c r="M81" s="24"/>
      <c r="N81" s="24"/>
      <c r="O81" s="24"/>
      <c r="P81" s="24"/>
      <c r="Q81" s="24"/>
      <c r="R81" s="24"/>
      <c r="S81" s="24"/>
      <c r="T81" s="24"/>
      <c r="U81" s="24"/>
      <c r="V81" s="24"/>
      <c r="W81" s="24"/>
      <c r="X81" s="24"/>
      <c r="Y81" s="24"/>
      <c r="Z81" s="24"/>
      <c r="AA81" s="24"/>
      <c r="AB81" s="24"/>
      <c r="AC81" s="24"/>
    </row>
    <row r="82">
      <c r="A82" s="26" t="s">
        <v>2412</v>
      </c>
      <c r="B82" s="26">
        <v>2.0</v>
      </c>
      <c r="C82" s="26" t="s">
        <v>2431</v>
      </c>
      <c r="D82" s="26">
        <f t="shared" ref="D82:E82" si="82">if(F82&gt;=1,1,0)</f>
        <v>0</v>
      </c>
      <c r="E82" s="26">
        <f t="shared" si="82"/>
        <v>0</v>
      </c>
      <c r="F82" s="27">
        <f t="array" ref="F82">SUM((LEN(Sheet2!$K$2:$K$321) - LEN(SUBSTITUTE(Sheet2!$K$2:$K$321, "B2.5", ""))) / LEN("B2.5"))</f>
        <v>0</v>
      </c>
      <c r="G82" s="27">
        <f t="array" ref="G82">SUM((LEN(Sheet2!$M$2:$M$321) - LEN(SUBSTITUTE(Sheet2!$M$2:$M$321, "B2.5", ""))) / LEN("B2.5"))</f>
        <v>0</v>
      </c>
      <c r="H82" s="27">
        <f t="shared" si="3"/>
        <v>0</v>
      </c>
      <c r="I82" s="24"/>
      <c r="J82" s="24"/>
      <c r="K82" s="24"/>
      <c r="L82" s="24"/>
      <c r="M82" s="24"/>
      <c r="N82" s="24"/>
      <c r="O82" s="24"/>
      <c r="P82" s="24"/>
      <c r="Q82" s="24"/>
      <c r="R82" s="24"/>
      <c r="S82" s="24"/>
      <c r="T82" s="24"/>
      <c r="U82" s="24"/>
      <c r="V82" s="24"/>
      <c r="W82" s="24"/>
      <c r="X82" s="24"/>
      <c r="Y82" s="24"/>
      <c r="Z82" s="24"/>
      <c r="AA82" s="24"/>
      <c r="AB82" s="24"/>
      <c r="AC82" s="24"/>
    </row>
    <row r="83">
      <c r="A83" s="26" t="s">
        <v>2412</v>
      </c>
      <c r="B83" s="26">
        <v>2.0</v>
      </c>
      <c r="C83" s="26" t="s">
        <v>2432</v>
      </c>
      <c r="D83" s="26">
        <f t="shared" ref="D83:E83" si="83">if(F83&gt;=1,1,0)</f>
        <v>0</v>
      </c>
      <c r="E83" s="26">
        <f t="shared" si="83"/>
        <v>0</v>
      </c>
      <c r="F83" s="27">
        <f t="array" ref="F83">SUM((LEN(Sheet2!$K$2:$K$321) - LEN(SUBSTITUTE(Sheet2!$K$2:$K$321, "B2.6", ""))) / LEN("B2.6"))</f>
        <v>0</v>
      </c>
      <c r="G83" s="27">
        <f t="array" ref="G83">SUM((LEN(Sheet2!$M$2:$M$321) - LEN(SUBSTITUTE(Sheet2!$M$2:$M$321, "B2.6", ""))) / LEN("B2.6"))</f>
        <v>0</v>
      </c>
      <c r="H83" s="27">
        <f t="shared" si="3"/>
        <v>0</v>
      </c>
      <c r="I83" s="24"/>
      <c r="J83" s="24"/>
      <c r="K83" s="24"/>
      <c r="L83" s="24"/>
      <c r="M83" s="24"/>
      <c r="N83" s="24"/>
      <c r="O83" s="24"/>
      <c r="P83" s="24"/>
      <c r="Q83" s="24"/>
      <c r="R83" s="24"/>
      <c r="S83" s="24"/>
      <c r="T83" s="24"/>
      <c r="U83" s="24"/>
      <c r="V83" s="24"/>
      <c r="W83" s="24"/>
      <c r="X83" s="24"/>
      <c r="Y83" s="24"/>
      <c r="Z83" s="24"/>
      <c r="AA83" s="24"/>
      <c r="AB83" s="24"/>
      <c r="AC83" s="24"/>
    </row>
    <row r="84">
      <c r="A84" s="26" t="s">
        <v>2412</v>
      </c>
      <c r="B84" s="26">
        <v>2.0</v>
      </c>
      <c r="C84" s="26" t="s">
        <v>2433</v>
      </c>
      <c r="D84" s="26">
        <f t="shared" ref="D84:E84" si="84">if(F84&gt;=1,1,0)</f>
        <v>0</v>
      </c>
      <c r="E84" s="26">
        <f t="shared" si="84"/>
        <v>0</v>
      </c>
      <c r="F84" s="27">
        <f t="array" ref="F84">SUM((LEN(Sheet2!$K$2:$K$321) - LEN(SUBSTITUTE(Sheet2!$K$2:$K$321, "B2.7", ""))) / LEN("B2.7"))</f>
        <v>0</v>
      </c>
      <c r="G84" s="27">
        <f t="array" ref="G84">SUM((LEN(Sheet2!$M$2:$M$321) - LEN(SUBSTITUTE(Sheet2!$M$2:$M$321, "B2.7", ""))) / LEN("B2.7"))</f>
        <v>0</v>
      </c>
      <c r="H84" s="27">
        <f t="shared" si="3"/>
        <v>0</v>
      </c>
      <c r="I84" s="24"/>
      <c r="J84" s="24"/>
      <c r="K84" s="24"/>
      <c r="L84" s="24"/>
      <c r="M84" s="24"/>
      <c r="N84" s="24"/>
      <c r="O84" s="24"/>
      <c r="P84" s="24"/>
      <c r="Q84" s="24"/>
      <c r="R84" s="24"/>
      <c r="S84" s="24"/>
      <c r="T84" s="24"/>
      <c r="U84" s="24"/>
      <c r="V84" s="24"/>
      <c r="W84" s="24"/>
      <c r="X84" s="24"/>
      <c r="Y84" s="24"/>
      <c r="Z84" s="24"/>
      <c r="AA84" s="24"/>
      <c r="AB84" s="24"/>
      <c r="AC84" s="24"/>
    </row>
    <row r="85">
      <c r="A85" s="26" t="s">
        <v>2412</v>
      </c>
      <c r="B85" s="26">
        <v>2.0</v>
      </c>
      <c r="C85" s="26" t="s">
        <v>2434</v>
      </c>
      <c r="D85" s="26">
        <f t="shared" ref="D85:E85" si="85">if(F85&gt;=1,1,0)</f>
        <v>0</v>
      </c>
      <c r="E85" s="26">
        <f t="shared" si="85"/>
        <v>0</v>
      </c>
      <c r="F85" s="27">
        <f t="array" ref="F85">SUM((LEN(Sheet2!$K$2:$K$321) - LEN(SUBSTITUTE(Sheet2!$K$2:$K$321, "B2.8", ""))) / LEN("B2.8"))</f>
        <v>0</v>
      </c>
      <c r="G85" s="27">
        <f t="array" ref="G85">SUM((LEN(Sheet2!$M$2:$M$321) - LEN(SUBSTITUTE(Sheet2!$M$2:$M$321, "B2.8", ""))) / LEN("B2.8"))</f>
        <v>0</v>
      </c>
      <c r="H85" s="27">
        <f t="shared" si="3"/>
        <v>0</v>
      </c>
      <c r="I85" s="24"/>
      <c r="J85" s="24"/>
      <c r="K85" s="24"/>
      <c r="L85" s="24"/>
      <c r="M85" s="24"/>
      <c r="N85" s="24"/>
      <c r="O85" s="24"/>
      <c r="P85" s="24"/>
      <c r="Q85" s="24"/>
      <c r="R85" s="24"/>
      <c r="S85" s="24"/>
      <c r="T85" s="24"/>
      <c r="U85" s="24"/>
      <c r="V85" s="24"/>
      <c r="W85" s="24"/>
      <c r="X85" s="24"/>
      <c r="Y85" s="24"/>
      <c r="Z85" s="24"/>
      <c r="AA85" s="24"/>
      <c r="AB85" s="24"/>
      <c r="AC85" s="24"/>
    </row>
    <row r="86">
      <c r="A86" s="26" t="s">
        <v>2412</v>
      </c>
      <c r="B86" s="26">
        <v>2.0</v>
      </c>
      <c r="C86" s="26" t="s">
        <v>2435</v>
      </c>
      <c r="D86" s="26">
        <f t="shared" ref="D86:E86" si="86">if(F86&gt;=1,1,0)</f>
        <v>0</v>
      </c>
      <c r="E86" s="26">
        <f t="shared" si="86"/>
        <v>0</v>
      </c>
      <c r="F86" s="27">
        <f t="array" ref="F86">SUM((LEN(Sheet2!$K$2:$K$321) - LEN(SUBSTITUTE(Sheet2!$K$2:$K$321, "B2.9", ""))) / LEN("B2.9"))</f>
        <v>0</v>
      </c>
      <c r="G86" s="27">
        <f t="array" ref="G86">SUM((LEN(Sheet2!$M$2:$M$321) - LEN(SUBSTITUTE(Sheet2!$M$2:$M$321, "B2.9", ""))) / LEN("B2.9"))</f>
        <v>0</v>
      </c>
      <c r="H86" s="27">
        <f t="shared" si="3"/>
        <v>0</v>
      </c>
      <c r="I86" s="24"/>
      <c r="J86" s="24"/>
      <c r="K86" s="24"/>
      <c r="L86" s="24"/>
      <c r="M86" s="24"/>
      <c r="N86" s="24"/>
      <c r="O86" s="24"/>
      <c r="P86" s="24"/>
      <c r="Q86" s="24"/>
      <c r="R86" s="24"/>
      <c r="S86" s="24"/>
      <c r="T86" s="24"/>
      <c r="U86" s="24"/>
      <c r="V86" s="24"/>
      <c r="W86" s="24"/>
      <c r="X86" s="24"/>
      <c r="Y86" s="24"/>
      <c r="Z86" s="24"/>
      <c r="AA86" s="24"/>
      <c r="AB86" s="24"/>
      <c r="AC86" s="24"/>
    </row>
    <row r="87">
      <c r="A87" s="26" t="s">
        <v>2412</v>
      </c>
      <c r="B87" s="26">
        <v>2.0</v>
      </c>
      <c r="C87" s="26" t="s">
        <v>2436</v>
      </c>
      <c r="D87" s="26">
        <f t="shared" ref="D87:E87" si="87">if(F87&gt;=1,1,0)</f>
        <v>0</v>
      </c>
      <c r="E87" s="26">
        <f t="shared" si="87"/>
        <v>0</v>
      </c>
      <c r="F87" s="27">
        <f t="array" ref="F87">SUM((LEN(Sheet2!$K$2:$K$321) - LEN(SUBSTITUTE(Sheet2!$K$2:$K$321, "B2.10", ""))) / LEN("B2.10"))</f>
        <v>0</v>
      </c>
      <c r="G87" s="27">
        <f t="array" ref="G87">SUM((LEN(Sheet2!$M$2:$M$321) - LEN(SUBSTITUTE(Sheet2!$M$2:$M$321, "B2.10", ""))) / LEN("B2.10"))</f>
        <v>0</v>
      </c>
      <c r="H87" s="27">
        <f t="shared" si="3"/>
        <v>0</v>
      </c>
      <c r="I87" s="24"/>
      <c r="J87" s="24"/>
      <c r="K87" s="24"/>
      <c r="L87" s="24"/>
      <c r="M87" s="24"/>
      <c r="N87" s="24"/>
      <c r="O87" s="24"/>
      <c r="P87" s="24"/>
      <c r="Q87" s="24"/>
      <c r="R87" s="24"/>
      <c r="S87" s="24"/>
      <c r="T87" s="24"/>
      <c r="U87" s="24"/>
      <c r="V87" s="24"/>
      <c r="W87" s="24"/>
      <c r="X87" s="24"/>
      <c r="Y87" s="24"/>
      <c r="Z87" s="24"/>
      <c r="AA87" s="24"/>
      <c r="AB87" s="24"/>
      <c r="AC87" s="24"/>
    </row>
    <row r="88">
      <c r="A88" s="26" t="s">
        <v>2412</v>
      </c>
      <c r="B88" s="26">
        <v>2.0</v>
      </c>
      <c r="C88" s="26" t="s">
        <v>2437</v>
      </c>
      <c r="D88" s="26">
        <f t="shared" ref="D88:E88" si="88">if(F88&gt;=1,1,0)</f>
        <v>0</v>
      </c>
      <c r="E88" s="26">
        <f t="shared" si="88"/>
        <v>0</v>
      </c>
      <c r="F88" s="27">
        <f t="array" ref="F88">SUM((LEN(Sheet2!$K$2:$K$321) - LEN(SUBSTITUTE(Sheet2!$K$2:$K$321, "B2.11", ""))) / LEN("B2.11"))</f>
        <v>0</v>
      </c>
      <c r="G88" s="27">
        <f t="array" ref="G88">SUM((LEN(Sheet2!$M$2:$M$321) - LEN(SUBSTITUTE(Sheet2!$M$2:$M$321, "B2.11", ""))) / LEN("B2.11"))</f>
        <v>0</v>
      </c>
      <c r="H88" s="27">
        <f t="shared" si="3"/>
        <v>0</v>
      </c>
      <c r="I88" s="24"/>
      <c r="J88" s="24"/>
      <c r="K88" s="24"/>
      <c r="L88" s="24"/>
      <c r="M88" s="24"/>
      <c r="N88" s="24"/>
      <c r="O88" s="24"/>
      <c r="P88" s="24"/>
      <c r="Q88" s="24"/>
      <c r="R88" s="24"/>
      <c r="S88" s="24"/>
      <c r="T88" s="24"/>
      <c r="U88" s="24"/>
      <c r="V88" s="24"/>
      <c r="W88" s="24"/>
      <c r="X88" s="24"/>
      <c r="Y88" s="24"/>
      <c r="Z88" s="24"/>
      <c r="AA88" s="24"/>
      <c r="AB88" s="24"/>
      <c r="AC88" s="24"/>
    </row>
    <row r="89">
      <c r="A89" s="26" t="s">
        <v>2412</v>
      </c>
      <c r="B89" s="26">
        <v>2.0</v>
      </c>
      <c r="C89" s="26" t="s">
        <v>2438</v>
      </c>
      <c r="D89" s="26">
        <f t="shared" ref="D89:E89" si="89">if(F89&gt;=1,1,0)</f>
        <v>0</v>
      </c>
      <c r="E89" s="26">
        <f t="shared" si="89"/>
        <v>0</v>
      </c>
      <c r="F89" s="27">
        <f t="array" ref="F89">SUM((LEN(Sheet2!$K$2:$K$321) - LEN(SUBSTITUTE(Sheet2!$K$2:$K$321, "B2.12", ""))) / LEN("B2.12"))</f>
        <v>0</v>
      </c>
      <c r="G89" s="27">
        <f t="array" ref="G89">SUM((LEN(Sheet2!$M$2:$M$321) - LEN(SUBSTITUTE(Sheet2!$M$2:$M$321, "B2.12", ""))) / LEN("B2.12"))</f>
        <v>0</v>
      </c>
      <c r="H89" s="27">
        <f t="shared" si="3"/>
        <v>0</v>
      </c>
      <c r="I89" s="24"/>
      <c r="J89" s="24"/>
      <c r="K89" s="24"/>
      <c r="L89" s="24"/>
      <c r="M89" s="24"/>
      <c r="N89" s="24"/>
      <c r="O89" s="24"/>
      <c r="P89" s="24"/>
      <c r="Q89" s="24"/>
      <c r="R89" s="24"/>
      <c r="S89" s="24"/>
      <c r="T89" s="24"/>
      <c r="U89" s="24"/>
      <c r="V89" s="24"/>
      <c r="W89" s="24"/>
      <c r="X89" s="24"/>
      <c r="Y89" s="24"/>
      <c r="Z89" s="24"/>
      <c r="AA89" s="24"/>
      <c r="AB89" s="24"/>
      <c r="AC89" s="24"/>
    </row>
    <row r="90">
      <c r="A90" s="26" t="s">
        <v>2412</v>
      </c>
      <c r="B90" s="26">
        <v>2.0</v>
      </c>
      <c r="C90" s="26" t="s">
        <v>2439</v>
      </c>
      <c r="D90" s="26">
        <f t="shared" ref="D90:E90" si="90">if(F90&gt;=1,1,0)</f>
        <v>0</v>
      </c>
      <c r="E90" s="26">
        <f t="shared" si="90"/>
        <v>0</v>
      </c>
      <c r="F90" s="27">
        <f t="array" ref="F90">SUM((LEN(Sheet2!$K$2:$K$321) - LEN(SUBSTITUTE(Sheet2!$K$2:$K$321, "B2.13", ""))) / LEN("B2.13"))</f>
        <v>0</v>
      </c>
      <c r="G90" s="27">
        <f t="array" ref="G90">SUM((LEN(Sheet2!$M$2:$M$321) - LEN(SUBSTITUTE(Sheet2!$M$2:$M$321, "B2.13", ""))) / LEN("B2.13"))</f>
        <v>0</v>
      </c>
      <c r="H90" s="27">
        <f t="shared" si="3"/>
        <v>0</v>
      </c>
      <c r="I90" s="24"/>
      <c r="J90" s="24"/>
      <c r="K90" s="24"/>
      <c r="L90" s="24"/>
      <c r="M90" s="24"/>
      <c r="N90" s="24"/>
      <c r="O90" s="24"/>
      <c r="P90" s="24"/>
      <c r="Q90" s="24"/>
      <c r="R90" s="24"/>
      <c r="S90" s="24"/>
      <c r="T90" s="24"/>
      <c r="U90" s="24"/>
      <c r="V90" s="24"/>
      <c r="W90" s="24"/>
      <c r="X90" s="24"/>
      <c r="Y90" s="24"/>
      <c r="Z90" s="24"/>
      <c r="AA90" s="24"/>
      <c r="AB90" s="24"/>
      <c r="AC90" s="24"/>
    </row>
    <row r="91">
      <c r="A91" s="26" t="s">
        <v>2412</v>
      </c>
      <c r="B91" s="26">
        <v>3.0</v>
      </c>
      <c r="C91" s="26" t="s">
        <v>2440</v>
      </c>
      <c r="D91" s="26">
        <f t="shared" ref="D91:E91" si="91">if(F91&gt;=1,1,0)</f>
        <v>1</v>
      </c>
      <c r="E91" s="26">
        <f t="shared" si="91"/>
        <v>1</v>
      </c>
      <c r="F91" s="27">
        <f t="array" ref="F91">SUM((LEN(Sheet2!$K$2:$K$321) - LEN(SUBSTITUTE(Sheet2!$K$2:$K$321, "B3.1", ""))) / LEN("B3.1"))</f>
        <v>3</v>
      </c>
      <c r="G91" s="27">
        <f t="array" ref="G91">SUM((LEN(Sheet2!$M$2:$M$321) - LEN(SUBSTITUTE(Sheet2!$M$2:$M$321, "B3.1", ""))) / LEN("B3.1"))</f>
        <v>4</v>
      </c>
      <c r="H91" s="27">
        <f t="shared" si="3"/>
        <v>7</v>
      </c>
      <c r="I91" s="24"/>
      <c r="J91" s="24"/>
      <c r="K91" s="24"/>
      <c r="L91" s="24"/>
      <c r="M91" s="24"/>
      <c r="N91" s="24"/>
      <c r="O91" s="24"/>
      <c r="P91" s="24"/>
      <c r="Q91" s="24"/>
      <c r="R91" s="24"/>
      <c r="S91" s="24"/>
      <c r="T91" s="24"/>
      <c r="U91" s="24"/>
      <c r="V91" s="24"/>
      <c r="W91" s="24"/>
      <c r="X91" s="24"/>
      <c r="Y91" s="24"/>
      <c r="Z91" s="24"/>
      <c r="AA91" s="24"/>
      <c r="AB91" s="24"/>
      <c r="AC91" s="24"/>
    </row>
    <row r="92">
      <c r="A92" s="26" t="s">
        <v>2412</v>
      </c>
      <c r="B92" s="26">
        <v>3.0</v>
      </c>
      <c r="C92" s="26" t="s">
        <v>2441</v>
      </c>
      <c r="D92" s="26">
        <f t="shared" ref="D92:E92" si="92">if(F92&gt;=1,1,0)</f>
        <v>1</v>
      </c>
      <c r="E92" s="26">
        <f t="shared" si="92"/>
        <v>1</v>
      </c>
      <c r="F92" s="27">
        <f t="array" ref="F92">SUM((LEN(Sheet2!$K$2:$K$321) - LEN(SUBSTITUTE(Sheet2!$K$2:$K$321, "B3.2", ""))) / LEN("B3.2"))</f>
        <v>2</v>
      </c>
      <c r="G92" s="27">
        <f t="array" ref="G92">SUM((LEN(Sheet2!$M$2:$M$321) - LEN(SUBSTITUTE(Sheet2!$M$2:$M$321, "B3.2", ""))) / LEN("B3.2"))</f>
        <v>4</v>
      </c>
      <c r="H92" s="27">
        <f t="shared" si="3"/>
        <v>6</v>
      </c>
      <c r="I92" s="24"/>
      <c r="J92" s="24"/>
      <c r="K92" s="24"/>
      <c r="L92" s="24"/>
      <c r="M92" s="24"/>
      <c r="N92" s="24"/>
      <c r="O92" s="24"/>
      <c r="P92" s="24"/>
      <c r="Q92" s="24"/>
      <c r="R92" s="24"/>
      <c r="S92" s="24"/>
      <c r="T92" s="24"/>
      <c r="U92" s="24"/>
      <c r="V92" s="24"/>
      <c r="W92" s="24"/>
      <c r="X92" s="24"/>
      <c r="Y92" s="24"/>
      <c r="Z92" s="24"/>
      <c r="AA92" s="24"/>
      <c r="AB92" s="24"/>
      <c r="AC92" s="24"/>
    </row>
    <row r="93">
      <c r="A93" s="26" t="s">
        <v>2412</v>
      </c>
      <c r="B93" s="26">
        <v>3.0</v>
      </c>
      <c r="C93" s="26" t="s">
        <v>2442</v>
      </c>
      <c r="D93" s="26">
        <f t="shared" ref="D93:E93" si="93">if(F93&gt;=1,1,0)</f>
        <v>1</v>
      </c>
      <c r="E93" s="26">
        <f t="shared" si="93"/>
        <v>1</v>
      </c>
      <c r="F93" s="27">
        <f t="array" ref="F93">SUM((LEN(Sheet2!$K$2:$K$321) - LEN(SUBSTITUTE(Sheet2!$K$2:$K$321, "B3.3", ""))) / LEN("B3.3"))</f>
        <v>2</v>
      </c>
      <c r="G93" s="27">
        <f t="array" ref="G93">SUM((LEN(Sheet2!$M$2:$M$321) - LEN(SUBSTITUTE(Sheet2!$M$2:$M$321, "B3.3", ""))) / LEN("B3.3"))</f>
        <v>17</v>
      </c>
      <c r="H93" s="27">
        <f t="shared" si="3"/>
        <v>19</v>
      </c>
      <c r="I93" s="24"/>
      <c r="J93" s="24"/>
      <c r="K93" s="24"/>
      <c r="L93" s="24"/>
      <c r="M93" s="24"/>
      <c r="N93" s="24"/>
      <c r="O93" s="24"/>
      <c r="P93" s="24"/>
      <c r="Q93" s="24"/>
      <c r="R93" s="24"/>
      <c r="S93" s="24"/>
      <c r="T93" s="24"/>
      <c r="U93" s="24"/>
      <c r="V93" s="24"/>
      <c r="W93" s="24"/>
      <c r="X93" s="24"/>
      <c r="Y93" s="24"/>
      <c r="Z93" s="24"/>
      <c r="AA93" s="24"/>
      <c r="AB93" s="24"/>
      <c r="AC93" s="24"/>
    </row>
    <row r="94">
      <c r="A94" s="26" t="s">
        <v>2412</v>
      </c>
      <c r="B94" s="26">
        <v>3.0</v>
      </c>
      <c r="C94" s="26" t="s">
        <v>2443</v>
      </c>
      <c r="D94" s="26">
        <f t="shared" ref="D94:E94" si="94">if(F94&gt;=1,1,0)</f>
        <v>0</v>
      </c>
      <c r="E94" s="26">
        <f t="shared" si="94"/>
        <v>0</v>
      </c>
      <c r="F94" s="27">
        <f t="array" ref="F94">SUM((LEN(Sheet2!$K$2:$K$321) - LEN(SUBSTITUTE(Sheet2!$K$2:$K$321, "B3.4", ""))) / LEN("B3.4"))</f>
        <v>0</v>
      </c>
      <c r="G94" s="27">
        <f t="array" ref="G94">SUM((LEN(Sheet2!$M$2:$M$321) - LEN(SUBSTITUTE(Sheet2!$M$2:$M$321, "B3.4", ""))) / LEN("B3.4"))</f>
        <v>0</v>
      </c>
      <c r="H94" s="27">
        <f t="shared" si="3"/>
        <v>0</v>
      </c>
      <c r="I94" s="24"/>
      <c r="J94" s="24"/>
      <c r="K94" s="24"/>
      <c r="L94" s="24"/>
      <c r="M94" s="24"/>
      <c r="N94" s="24"/>
      <c r="O94" s="24"/>
      <c r="P94" s="24"/>
      <c r="Q94" s="24"/>
      <c r="R94" s="24"/>
      <c r="S94" s="24"/>
      <c r="T94" s="24"/>
      <c r="U94" s="24"/>
      <c r="V94" s="24"/>
      <c r="W94" s="24"/>
      <c r="X94" s="24"/>
      <c r="Y94" s="24"/>
      <c r="Z94" s="24"/>
      <c r="AA94" s="24"/>
      <c r="AB94" s="24"/>
      <c r="AC94" s="24"/>
    </row>
    <row r="95">
      <c r="A95" s="26" t="s">
        <v>2412</v>
      </c>
      <c r="B95" s="26">
        <v>3.0</v>
      </c>
      <c r="C95" s="26" t="s">
        <v>2444</v>
      </c>
      <c r="D95" s="26">
        <f t="shared" ref="D95:E95" si="95">if(F95&gt;=1,1,0)</f>
        <v>0</v>
      </c>
      <c r="E95" s="26">
        <f t="shared" si="95"/>
        <v>0</v>
      </c>
      <c r="F95" s="27">
        <f t="array" ref="F95">SUM((LEN(Sheet2!$K$2:$K$321) - LEN(SUBSTITUTE(Sheet2!$K$2:$K$321, "B3.5", ""))) / LEN("B3.5"))</f>
        <v>0</v>
      </c>
      <c r="G95" s="27">
        <f t="array" ref="G95">SUM((LEN(Sheet2!$M$2:$M$321) - LEN(SUBSTITUTE(Sheet2!$M$2:$M$321, "B3.5", ""))) / LEN("B3.5"))</f>
        <v>0</v>
      </c>
      <c r="H95" s="27">
        <f t="shared" si="3"/>
        <v>0</v>
      </c>
      <c r="I95" s="24"/>
      <c r="J95" s="24"/>
      <c r="K95" s="24"/>
      <c r="L95" s="24"/>
      <c r="M95" s="24"/>
      <c r="N95" s="24"/>
      <c r="O95" s="24"/>
      <c r="P95" s="24"/>
      <c r="Q95" s="24"/>
      <c r="R95" s="24"/>
      <c r="S95" s="24"/>
      <c r="T95" s="24"/>
      <c r="U95" s="24"/>
      <c r="V95" s="24"/>
      <c r="W95" s="24"/>
      <c r="X95" s="24"/>
      <c r="Y95" s="24"/>
      <c r="Z95" s="24"/>
      <c r="AA95" s="24"/>
      <c r="AB95" s="24"/>
      <c r="AC95" s="24"/>
    </row>
    <row r="96">
      <c r="A96" s="26" t="s">
        <v>2412</v>
      </c>
      <c r="B96" s="26">
        <v>3.0</v>
      </c>
      <c r="C96" s="26" t="s">
        <v>2445</v>
      </c>
      <c r="D96" s="26">
        <f t="shared" ref="D96:E96" si="96">if(F96&gt;=1,1,0)</f>
        <v>0</v>
      </c>
      <c r="E96" s="26">
        <f t="shared" si="96"/>
        <v>0</v>
      </c>
      <c r="F96" s="27">
        <f t="array" ref="F96">SUM((LEN(Sheet2!$K$2:$K$321) - LEN(SUBSTITUTE(Sheet2!$K$2:$K$321, "B3.6", ""))) / LEN("B3.6"))</f>
        <v>0</v>
      </c>
      <c r="G96" s="27">
        <f t="array" ref="G96">SUM((LEN(Sheet2!$M$2:$M$321) - LEN(SUBSTITUTE(Sheet2!$M$2:$M$321, "B3.6", ""))) / LEN("B3.6"))</f>
        <v>0</v>
      </c>
      <c r="H96" s="27">
        <f t="shared" si="3"/>
        <v>0</v>
      </c>
      <c r="I96" s="24"/>
      <c r="J96" s="24"/>
      <c r="K96" s="24"/>
      <c r="L96" s="24"/>
      <c r="M96" s="24"/>
      <c r="N96" s="24"/>
      <c r="O96" s="24"/>
      <c r="P96" s="24"/>
      <c r="Q96" s="24"/>
      <c r="R96" s="24"/>
      <c r="S96" s="24"/>
      <c r="T96" s="24"/>
      <c r="U96" s="24"/>
      <c r="V96" s="24"/>
      <c r="W96" s="24"/>
      <c r="X96" s="24"/>
      <c r="Y96" s="24"/>
      <c r="Z96" s="24"/>
      <c r="AA96" s="24"/>
      <c r="AB96" s="24"/>
      <c r="AC96" s="24"/>
    </row>
    <row r="97">
      <c r="A97" s="26" t="s">
        <v>2412</v>
      </c>
      <c r="B97" s="26">
        <v>3.0</v>
      </c>
      <c r="C97" s="26" t="s">
        <v>2446</v>
      </c>
      <c r="D97" s="26">
        <f t="shared" ref="D97:E97" si="97">if(F97&gt;=1,1,0)</f>
        <v>0</v>
      </c>
      <c r="E97" s="26">
        <f t="shared" si="97"/>
        <v>0</v>
      </c>
      <c r="F97" s="27">
        <f t="array" ref="F97">SUM((LEN(Sheet2!$K$2:$K$321) - LEN(SUBSTITUTE(Sheet2!$K$2:$K$321, "B3.7", ""))) / LEN("B3.7"))</f>
        <v>0</v>
      </c>
      <c r="G97" s="27">
        <f t="array" ref="G97">SUM((LEN(Sheet2!$M$2:$M$321) - LEN(SUBSTITUTE(Sheet2!$M$2:$M$321, "B3.7", ""))) / LEN("B3.7"))</f>
        <v>0</v>
      </c>
      <c r="H97" s="27">
        <f t="shared" si="3"/>
        <v>0</v>
      </c>
      <c r="I97" s="24"/>
      <c r="J97" s="24"/>
      <c r="K97" s="24"/>
      <c r="L97" s="24"/>
      <c r="M97" s="24"/>
      <c r="N97" s="24"/>
      <c r="O97" s="24"/>
      <c r="P97" s="24"/>
      <c r="Q97" s="24"/>
      <c r="R97" s="24"/>
      <c r="S97" s="24"/>
      <c r="T97" s="24"/>
      <c r="U97" s="24"/>
      <c r="V97" s="24"/>
      <c r="W97" s="24"/>
      <c r="X97" s="24"/>
      <c r="Y97" s="24"/>
      <c r="Z97" s="24"/>
      <c r="AA97" s="24"/>
      <c r="AB97" s="24"/>
      <c r="AC97" s="24"/>
    </row>
    <row r="98">
      <c r="A98" s="26" t="s">
        <v>2412</v>
      </c>
      <c r="B98" s="26">
        <v>3.0</v>
      </c>
      <c r="C98" s="26" t="s">
        <v>2447</v>
      </c>
      <c r="D98" s="26">
        <f t="shared" ref="D98:E98" si="98">if(F98&gt;=1,1,0)</f>
        <v>0</v>
      </c>
      <c r="E98" s="26">
        <f t="shared" si="98"/>
        <v>0</v>
      </c>
      <c r="F98" s="27">
        <f t="array" ref="F98">SUM((LEN(Sheet2!$K$2:$K$321) - LEN(SUBSTITUTE(Sheet2!$K$2:$K$321, "B3.8", ""))) / LEN("B3.8"))</f>
        <v>0</v>
      </c>
      <c r="G98" s="27">
        <f t="array" ref="G98">SUM((LEN(Sheet2!$M$2:$M$321) - LEN(SUBSTITUTE(Sheet2!$M$2:$M$321, "B3.8", ""))) / LEN("B3.8"))</f>
        <v>0</v>
      </c>
      <c r="H98" s="27">
        <f t="shared" si="3"/>
        <v>0</v>
      </c>
      <c r="I98" s="24"/>
      <c r="J98" s="24"/>
      <c r="K98" s="24"/>
      <c r="L98" s="24"/>
      <c r="M98" s="24"/>
      <c r="N98" s="24"/>
      <c r="O98" s="24"/>
      <c r="P98" s="24"/>
      <c r="Q98" s="24"/>
      <c r="R98" s="24"/>
      <c r="S98" s="24"/>
      <c r="T98" s="24"/>
      <c r="U98" s="24"/>
      <c r="V98" s="24"/>
      <c r="W98" s="24"/>
      <c r="X98" s="24"/>
      <c r="Y98" s="24"/>
      <c r="Z98" s="24"/>
      <c r="AA98" s="24"/>
      <c r="AB98" s="24"/>
      <c r="AC98" s="24"/>
    </row>
    <row r="99">
      <c r="A99" s="26" t="s">
        <v>2412</v>
      </c>
      <c r="B99" s="26">
        <v>4.0</v>
      </c>
      <c r="C99" s="26" t="s">
        <v>2448</v>
      </c>
      <c r="D99" s="26">
        <f t="shared" ref="D99:E99" si="99">if(F99&gt;=1,1,0)</f>
        <v>1</v>
      </c>
      <c r="E99" s="26">
        <f t="shared" si="99"/>
        <v>1</v>
      </c>
      <c r="F99" s="27">
        <f t="array" ref="F99">SUM((LEN(Sheet2!$K$2:$K$321) - LEN(SUBSTITUTE(Sheet2!$K$2:$K$321, "B4.1", ""))) / LEN("B4.1"))</f>
        <v>2</v>
      </c>
      <c r="G99" s="27">
        <f t="array" ref="G99">SUM((LEN(Sheet2!$M$2:$M$321) - LEN(SUBSTITUTE(Sheet2!$M$2:$M$321, "B4.1", ""))) / LEN("B4.1"))</f>
        <v>5</v>
      </c>
      <c r="H99" s="27">
        <f t="shared" si="3"/>
        <v>7</v>
      </c>
      <c r="I99" s="24"/>
      <c r="J99" s="24"/>
      <c r="K99" s="24"/>
      <c r="L99" s="24"/>
      <c r="M99" s="24"/>
      <c r="N99" s="24"/>
      <c r="O99" s="24"/>
      <c r="P99" s="24"/>
      <c r="Q99" s="24"/>
      <c r="R99" s="24"/>
      <c r="S99" s="24"/>
      <c r="T99" s="24"/>
      <c r="U99" s="24"/>
      <c r="V99" s="24"/>
      <c r="W99" s="24"/>
      <c r="X99" s="24"/>
      <c r="Y99" s="24"/>
      <c r="Z99" s="24"/>
      <c r="AA99" s="24"/>
      <c r="AB99" s="24"/>
      <c r="AC99" s="24"/>
    </row>
    <row r="100">
      <c r="A100" s="26" t="s">
        <v>2412</v>
      </c>
      <c r="B100" s="26">
        <v>4.0</v>
      </c>
      <c r="C100" s="26" t="s">
        <v>2449</v>
      </c>
      <c r="D100" s="26">
        <f t="shared" ref="D100:E100" si="100">if(F100&gt;=1,1,0)</f>
        <v>1</v>
      </c>
      <c r="E100" s="26">
        <f t="shared" si="100"/>
        <v>1</v>
      </c>
      <c r="F100" s="27">
        <f t="array" ref="F100">SUM((LEN(Sheet2!$K$2:$K$321) - LEN(SUBSTITUTE(Sheet2!$K$2:$K$321, "B4.2", ""))) / LEN("B4.2"))</f>
        <v>3</v>
      </c>
      <c r="G100" s="27">
        <f t="array" ref="G100">SUM((LEN(Sheet2!$M$2:$M$321) - LEN(SUBSTITUTE(Sheet2!$M$2:$M$321, "B4.2", ""))) / LEN("B4.2"))</f>
        <v>1</v>
      </c>
      <c r="H100" s="27">
        <f t="shared" si="3"/>
        <v>4</v>
      </c>
      <c r="I100" s="24"/>
      <c r="J100" s="24"/>
      <c r="K100" s="24"/>
      <c r="L100" s="24"/>
      <c r="M100" s="24"/>
      <c r="N100" s="24"/>
      <c r="O100" s="24"/>
      <c r="P100" s="24"/>
      <c r="Q100" s="24"/>
      <c r="R100" s="24"/>
      <c r="S100" s="24"/>
      <c r="T100" s="24"/>
      <c r="U100" s="24"/>
      <c r="V100" s="24"/>
      <c r="W100" s="24"/>
      <c r="X100" s="24"/>
      <c r="Y100" s="24"/>
      <c r="Z100" s="24"/>
      <c r="AA100" s="24"/>
      <c r="AB100" s="24"/>
      <c r="AC100" s="24"/>
    </row>
    <row r="101">
      <c r="A101" s="26" t="s">
        <v>2412</v>
      </c>
      <c r="B101" s="26">
        <v>4.0</v>
      </c>
      <c r="C101" s="26" t="s">
        <v>2450</v>
      </c>
      <c r="D101" s="26">
        <f t="shared" ref="D101:E101" si="101">if(F101&gt;=1,1,0)</f>
        <v>1</v>
      </c>
      <c r="E101" s="26">
        <f t="shared" si="101"/>
        <v>1</v>
      </c>
      <c r="F101" s="27">
        <f t="array" ref="F101">SUM((LEN(Sheet2!$K$2:$K$321) - LEN(SUBSTITUTE(Sheet2!$K$2:$K$321, "B4.3", ""))) / LEN("B4.3"))</f>
        <v>1</v>
      </c>
      <c r="G101" s="27">
        <f t="array" ref="G101">SUM((LEN(Sheet2!$M$2:$M$321) - LEN(SUBSTITUTE(Sheet2!$M$2:$M$321, "B4.3", ""))) / LEN("B4.3"))</f>
        <v>3</v>
      </c>
      <c r="H101" s="27">
        <f t="shared" si="3"/>
        <v>4</v>
      </c>
      <c r="I101" s="24"/>
      <c r="J101" s="24"/>
      <c r="K101" s="24"/>
      <c r="L101" s="24"/>
      <c r="M101" s="24"/>
      <c r="N101" s="24"/>
      <c r="O101" s="24"/>
      <c r="P101" s="24"/>
      <c r="Q101" s="24"/>
      <c r="R101" s="24"/>
      <c r="S101" s="24"/>
      <c r="T101" s="24"/>
      <c r="U101" s="24"/>
      <c r="V101" s="24"/>
      <c r="W101" s="24"/>
      <c r="X101" s="24"/>
      <c r="Y101" s="24"/>
      <c r="Z101" s="24"/>
      <c r="AA101" s="24"/>
      <c r="AB101" s="24"/>
      <c r="AC101" s="24"/>
    </row>
    <row r="102">
      <c r="A102" s="26" t="s">
        <v>2412</v>
      </c>
      <c r="B102" s="26">
        <v>4.0</v>
      </c>
      <c r="C102" s="26" t="s">
        <v>2451</v>
      </c>
      <c r="D102" s="26">
        <f t="shared" ref="D102:E102" si="102">if(F102&gt;=1,1,0)</f>
        <v>0</v>
      </c>
      <c r="E102" s="26">
        <f t="shared" si="102"/>
        <v>1</v>
      </c>
      <c r="F102" s="27">
        <f t="array" ref="F102">SUM((LEN(Sheet2!$K$2:$K$321) - LEN(SUBSTITUTE(Sheet2!$K$2:$K$321, "B4.4", ""))) / LEN("B4.4"))</f>
        <v>0</v>
      </c>
      <c r="G102" s="27">
        <f t="array" ref="G102">SUM((LEN(Sheet2!$M$2:$M$321) - LEN(SUBSTITUTE(Sheet2!$M$2:$M$321, "B4.4", ""))) / LEN("B4.4"))</f>
        <v>3</v>
      </c>
      <c r="H102" s="27">
        <f t="shared" si="3"/>
        <v>3</v>
      </c>
      <c r="I102" s="24"/>
      <c r="J102" s="24"/>
      <c r="K102" s="24"/>
      <c r="L102" s="24"/>
      <c r="M102" s="24"/>
      <c r="N102" s="24"/>
      <c r="O102" s="24"/>
      <c r="P102" s="24"/>
      <c r="Q102" s="24"/>
      <c r="R102" s="24"/>
      <c r="S102" s="24"/>
      <c r="T102" s="24"/>
      <c r="U102" s="24"/>
      <c r="V102" s="24"/>
      <c r="W102" s="24"/>
      <c r="X102" s="24"/>
      <c r="Y102" s="24"/>
      <c r="Z102" s="24"/>
      <c r="AA102" s="24"/>
      <c r="AB102" s="24"/>
      <c r="AC102" s="24"/>
    </row>
    <row r="103">
      <c r="A103" s="26" t="s">
        <v>2412</v>
      </c>
      <c r="B103" s="26">
        <v>4.0</v>
      </c>
      <c r="C103" s="26" t="s">
        <v>2452</v>
      </c>
      <c r="D103" s="26">
        <f t="shared" ref="D103:E103" si="103">if(F103&gt;=1,1,0)</f>
        <v>0</v>
      </c>
      <c r="E103" s="26">
        <f t="shared" si="103"/>
        <v>0</v>
      </c>
      <c r="F103" s="27">
        <f t="array" ref="F103">SUM((LEN(Sheet2!$K$2:$K$321) - LEN(SUBSTITUTE(Sheet2!$K$2:$K$321, "B4.5", ""))) / LEN("B4.5"))</f>
        <v>0</v>
      </c>
      <c r="G103" s="27">
        <f t="array" ref="G103">SUM((LEN(Sheet2!$M$2:$M$321) - LEN(SUBSTITUTE(Sheet2!$M$2:$M$321, "B4.5", ""))) / LEN("B4.5"))</f>
        <v>0</v>
      </c>
      <c r="H103" s="27">
        <f t="shared" si="3"/>
        <v>0</v>
      </c>
      <c r="I103" s="24"/>
      <c r="J103" s="24"/>
      <c r="K103" s="24"/>
      <c r="L103" s="24"/>
      <c r="M103" s="24"/>
      <c r="N103" s="24"/>
      <c r="O103" s="24"/>
      <c r="P103" s="24"/>
      <c r="Q103" s="24"/>
      <c r="R103" s="24"/>
      <c r="S103" s="24"/>
      <c r="T103" s="24"/>
      <c r="U103" s="24"/>
      <c r="V103" s="24"/>
      <c r="W103" s="24"/>
      <c r="X103" s="24"/>
      <c r="Y103" s="24"/>
      <c r="Z103" s="24"/>
      <c r="AA103" s="24"/>
      <c r="AB103" s="24"/>
      <c r="AC103" s="24"/>
    </row>
    <row r="104">
      <c r="A104" s="26" t="s">
        <v>2412</v>
      </c>
      <c r="B104" s="26">
        <v>4.0</v>
      </c>
      <c r="C104" s="26" t="s">
        <v>2453</v>
      </c>
      <c r="D104" s="26">
        <f t="shared" ref="D104:E104" si="104">if(F104&gt;=1,1,0)</f>
        <v>0</v>
      </c>
      <c r="E104" s="26">
        <f t="shared" si="104"/>
        <v>0</v>
      </c>
      <c r="F104" s="27">
        <f t="array" ref="F104">SUM((LEN(Sheet2!$K$2:$K$321) - LEN(SUBSTITUTE(Sheet2!$K$2:$K$321, "B4.6", ""))) / LEN("B4.6"))</f>
        <v>0</v>
      </c>
      <c r="G104" s="27">
        <f t="array" ref="G104">SUM((LEN(Sheet2!$M$2:$M$321) - LEN(SUBSTITUTE(Sheet2!$M$2:$M$321, "B4.6", ""))) / LEN("B4.6"))</f>
        <v>0</v>
      </c>
      <c r="H104" s="27">
        <f t="shared" si="3"/>
        <v>0</v>
      </c>
      <c r="I104" s="24"/>
      <c r="J104" s="24"/>
      <c r="K104" s="24"/>
      <c r="L104" s="24"/>
      <c r="M104" s="24"/>
      <c r="N104" s="24"/>
      <c r="O104" s="24"/>
      <c r="P104" s="24"/>
      <c r="Q104" s="24"/>
      <c r="R104" s="24"/>
      <c r="S104" s="24"/>
      <c r="T104" s="24"/>
      <c r="U104" s="24"/>
      <c r="V104" s="24"/>
      <c r="W104" s="24"/>
      <c r="X104" s="24"/>
      <c r="Y104" s="24"/>
      <c r="Z104" s="24"/>
      <c r="AA104" s="24"/>
      <c r="AB104" s="24"/>
      <c r="AC104" s="24"/>
    </row>
    <row r="105">
      <c r="A105" s="26" t="s">
        <v>2412</v>
      </c>
      <c r="B105" s="26">
        <v>4.0</v>
      </c>
      <c r="C105" s="26" t="s">
        <v>2454</v>
      </c>
      <c r="D105" s="26">
        <f t="shared" ref="D105:E105" si="105">if(F105&gt;=1,1,0)</f>
        <v>0</v>
      </c>
      <c r="E105" s="26">
        <f t="shared" si="105"/>
        <v>0</v>
      </c>
      <c r="F105" s="27">
        <f t="array" ref="F105">SUM((LEN(Sheet2!$K$2:$K$321) - LEN(SUBSTITUTE(Sheet2!$K$2:$K$321, "B4.7", ""))) / LEN("B4.7"))</f>
        <v>0</v>
      </c>
      <c r="G105" s="27">
        <f t="array" ref="G105">SUM((LEN(Sheet2!$M$2:$M$321) - LEN(SUBSTITUTE(Sheet2!$M$2:$M$321, "B4.7", ""))) / LEN("B4.7"))</f>
        <v>0</v>
      </c>
      <c r="H105" s="27">
        <f t="shared" si="3"/>
        <v>0</v>
      </c>
      <c r="I105" s="24"/>
      <c r="J105" s="24"/>
      <c r="K105" s="24"/>
      <c r="L105" s="24"/>
      <c r="M105" s="24"/>
      <c r="N105" s="24"/>
      <c r="O105" s="24"/>
      <c r="P105" s="24"/>
      <c r="Q105" s="24"/>
      <c r="R105" s="24"/>
      <c r="S105" s="24"/>
      <c r="T105" s="24"/>
      <c r="U105" s="24"/>
      <c r="V105" s="24"/>
      <c r="W105" s="24"/>
      <c r="X105" s="24"/>
      <c r="Y105" s="24"/>
      <c r="Z105" s="24"/>
      <c r="AA105" s="24"/>
      <c r="AB105" s="24"/>
      <c r="AC105" s="24"/>
    </row>
    <row r="106">
      <c r="A106" s="26" t="s">
        <v>2412</v>
      </c>
      <c r="B106" s="26">
        <v>4.0</v>
      </c>
      <c r="C106" s="26" t="s">
        <v>2455</v>
      </c>
      <c r="D106" s="26">
        <f t="shared" ref="D106:E106" si="106">if(F106&gt;=1,1,0)</f>
        <v>0</v>
      </c>
      <c r="E106" s="26">
        <f t="shared" si="106"/>
        <v>0</v>
      </c>
      <c r="F106" s="27">
        <f t="array" ref="F106">SUM((LEN(Sheet2!$K$2:$K$321) - LEN(SUBSTITUTE(Sheet2!$K$2:$K$321, "B4.8", ""))) / LEN("B4.8"))</f>
        <v>0</v>
      </c>
      <c r="G106" s="27">
        <f t="array" ref="G106">SUM((LEN(Sheet2!$M$2:$M$321) - LEN(SUBSTITUTE(Sheet2!$M$2:$M$321, "B4.8", ""))) / LEN("B4.8"))</f>
        <v>0</v>
      </c>
      <c r="H106" s="27">
        <f t="shared" si="3"/>
        <v>0</v>
      </c>
      <c r="I106" s="24"/>
      <c r="J106" s="24"/>
      <c r="K106" s="24"/>
      <c r="L106" s="24"/>
      <c r="M106" s="24"/>
      <c r="N106" s="24"/>
      <c r="O106" s="24"/>
      <c r="P106" s="24"/>
      <c r="Q106" s="24"/>
      <c r="R106" s="24"/>
      <c r="S106" s="24"/>
      <c r="T106" s="24"/>
      <c r="U106" s="24"/>
      <c r="V106" s="24"/>
      <c r="W106" s="24"/>
      <c r="X106" s="24"/>
      <c r="Y106" s="24"/>
      <c r="Z106" s="24"/>
      <c r="AA106" s="24"/>
      <c r="AB106" s="24"/>
      <c r="AC106" s="24"/>
    </row>
    <row r="107">
      <c r="A107" s="26" t="s">
        <v>2412</v>
      </c>
      <c r="B107" s="26">
        <v>4.0</v>
      </c>
      <c r="C107" s="26" t="s">
        <v>2456</v>
      </c>
      <c r="D107" s="26">
        <f t="shared" ref="D107:E107" si="107">if(F107&gt;=1,1,0)</f>
        <v>0</v>
      </c>
      <c r="E107" s="26">
        <f t="shared" si="107"/>
        <v>0</v>
      </c>
      <c r="F107" s="27">
        <f t="array" ref="F107">SUM((LEN(Sheet2!$K$2:$K$321) - LEN(SUBSTITUTE(Sheet2!$K$2:$K$321, "B4.9", ""))) / LEN("B4.9"))</f>
        <v>0</v>
      </c>
      <c r="G107" s="27">
        <f t="array" ref="G107">SUM((LEN(Sheet2!$M$2:$M$321) - LEN(SUBSTITUTE(Sheet2!$M$2:$M$321, "B4.9", ""))) / LEN("B4.9"))</f>
        <v>0</v>
      </c>
      <c r="H107" s="27">
        <f t="shared" si="3"/>
        <v>0</v>
      </c>
      <c r="I107" s="24"/>
      <c r="J107" s="24"/>
      <c r="K107" s="24"/>
      <c r="L107" s="24"/>
      <c r="M107" s="24"/>
      <c r="N107" s="24"/>
      <c r="O107" s="24"/>
      <c r="P107" s="24"/>
      <c r="Q107" s="24"/>
      <c r="R107" s="24"/>
      <c r="S107" s="24"/>
      <c r="T107" s="24"/>
      <c r="U107" s="24"/>
      <c r="V107" s="24"/>
      <c r="W107" s="24"/>
      <c r="X107" s="24"/>
      <c r="Y107" s="24"/>
      <c r="Z107" s="24"/>
      <c r="AA107" s="24"/>
      <c r="AB107" s="24"/>
      <c r="AC107" s="24"/>
    </row>
    <row r="108">
      <c r="A108" s="26" t="s">
        <v>2412</v>
      </c>
      <c r="B108" s="26">
        <v>4.0</v>
      </c>
      <c r="C108" s="26" t="s">
        <v>2457</v>
      </c>
      <c r="D108" s="26">
        <f t="shared" ref="D108:E108" si="108">if(F108&gt;=1,1,0)</f>
        <v>0</v>
      </c>
      <c r="E108" s="26">
        <f t="shared" si="108"/>
        <v>0</v>
      </c>
      <c r="F108" s="27">
        <f t="array" ref="F108">SUM((LEN(Sheet2!$K$2:$K$321) - LEN(SUBSTITUTE(Sheet2!$K$2:$K$321, "B4.10", ""))) / LEN("B4.10"))</f>
        <v>0</v>
      </c>
      <c r="G108" s="27">
        <f t="array" ref="G108">SUM((LEN(Sheet2!$M$2:$M$321) - LEN(SUBSTITUTE(Sheet2!$M$2:$M$321, "B4.10", ""))) / LEN("B4.10"))</f>
        <v>0</v>
      </c>
      <c r="H108" s="27">
        <f t="shared" si="3"/>
        <v>0</v>
      </c>
      <c r="I108" s="24"/>
      <c r="J108" s="24"/>
      <c r="K108" s="24"/>
      <c r="L108" s="24"/>
      <c r="M108" s="24"/>
      <c r="N108" s="24"/>
      <c r="O108" s="24"/>
      <c r="P108" s="24"/>
      <c r="Q108" s="24"/>
      <c r="R108" s="24"/>
      <c r="S108" s="24"/>
      <c r="T108" s="24"/>
      <c r="U108" s="24"/>
      <c r="V108" s="24"/>
      <c r="W108" s="24"/>
      <c r="X108" s="24"/>
      <c r="Y108" s="24"/>
      <c r="Z108" s="24"/>
      <c r="AA108" s="24"/>
      <c r="AB108" s="24"/>
      <c r="AC108" s="24"/>
    </row>
    <row r="109">
      <c r="A109" s="26" t="s">
        <v>2412</v>
      </c>
      <c r="B109" s="26">
        <v>4.0</v>
      </c>
      <c r="C109" s="26" t="s">
        <v>2458</v>
      </c>
      <c r="D109" s="26">
        <f t="shared" ref="D109:E109" si="109">if(F109&gt;=1,1,0)</f>
        <v>1</v>
      </c>
      <c r="E109" s="26">
        <f t="shared" si="109"/>
        <v>0</v>
      </c>
      <c r="F109" s="27">
        <f t="array" ref="F109">SUM((LEN(Sheet2!$K$2:$K$321) - LEN(SUBSTITUTE(Sheet2!$K$2:$K$321, "B4.11", ""))) / LEN("B4.11"))</f>
        <v>1</v>
      </c>
      <c r="G109" s="27">
        <f t="array" ref="G109">SUM((LEN(Sheet2!$M$2:$M$321) - LEN(SUBSTITUTE(Sheet2!$M$2:$M$321, "B4.11", ""))) / LEN("B4.11"))</f>
        <v>0</v>
      </c>
      <c r="H109" s="27">
        <f t="shared" si="3"/>
        <v>1</v>
      </c>
      <c r="I109" s="24"/>
      <c r="J109" s="24"/>
      <c r="K109" s="24"/>
      <c r="L109" s="24"/>
      <c r="M109" s="24"/>
      <c r="N109" s="24"/>
      <c r="O109" s="24"/>
      <c r="P109" s="24"/>
      <c r="Q109" s="24"/>
      <c r="R109" s="24"/>
      <c r="S109" s="24"/>
      <c r="T109" s="24"/>
      <c r="U109" s="24"/>
      <c r="V109" s="24"/>
      <c r="W109" s="24"/>
      <c r="X109" s="24"/>
      <c r="Y109" s="24"/>
      <c r="Z109" s="24"/>
      <c r="AA109" s="24"/>
      <c r="AB109" s="24"/>
      <c r="AC109" s="24"/>
    </row>
    <row r="110">
      <c r="A110" s="26" t="s">
        <v>2412</v>
      </c>
      <c r="B110" s="26">
        <v>4.0</v>
      </c>
      <c r="C110" s="26" t="s">
        <v>2459</v>
      </c>
      <c r="D110" s="26">
        <f t="shared" ref="D110:E110" si="110">if(F110&gt;=1,1,0)</f>
        <v>0</v>
      </c>
      <c r="E110" s="26">
        <f t="shared" si="110"/>
        <v>0</v>
      </c>
      <c r="F110" s="27">
        <f t="array" ref="F110">SUM((LEN(Sheet2!$K$2:$K$321) - LEN(SUBSTITUTE(Sheet2!$K$2:$K$321, "B4.12", ""))) / LEN("B4.12"))</f>
        <v>0</v>
      </c>
      <c r="G110" s="27">
        <f t="array" ref="G110">SUM((LEN(Sheet2!$M$2:$M$321) - LEN(SUBSTITUTE(Sheet2!$M$2:$M$321, "B4.12", ""))) / LEN("B4.12"))</f>
        <v>0</v>
      </c>
      <c r="H110" s="27">
        <f t="shared" si="3"/>
        <v>0</v>
      </c>
      <c r="I110" s="24"/>
      <c r="J110" s="24"/>
      <c r="K110" s="24"/>
      <c r="L110" s="24"/>
      <c r="M110" s="24"/>
      <c r="N110" s="24"/>
      <c r="O110" s="24"/>
      <c r="P110" s="24"/>
      <c r="Q110" s="24"/>
      <c r="R110" s="24"/>
      <c r="S110" s="24"/>
      <c r="T110" s="24"/>
      <c r="U110" s="24"/>
      <c r="V110" s="24"/>
      <c r="W110" s="24"/>
      <c r="X110" s="24"/>
      <c r="Y110" s="24"/>
      <c r="Z110" s="24"/>
      <c r="AA110" s="24"/>
      <c r="AB110" s="24"/>
      <c r="AC110" s="24"/>
    </row>
    <row r="111">
      <c r="A111" s="26" t="s">
        <v>2412</v>
      </c>
      <c r="B111" s="26">
        <v>4.0</v>
      </c>
      <c r="C111" s="26" t="s">
        <v>2460</v>
      </c>
      <c r="D111" s="26">
        <f t="shared" ref="D111:E111" si="111">if(F111&gt;=1,1,0)</f>
        <v>0</v>
      </c>
      <c r="E111" s="26">
        <f t="shared" si="111"/>
        <v>0</v>
      </c>
      <c r="F111" s="27">
        <f t="array" ref="F111">SUM((LEN(Sheet2!$K$2:$K$321) - LEN(SUBSTITUTE(Sheet2!$K$2:$K$321, "B4.13", ""))) / LEN("B4.13"))</f>
        <v>0</v>
      </c>
      <c r="G111" s="27">
        <f t="array" ref="G111">SUM((LEN(Sheet2!$M$2:$M$321) - LEN(SUBSTITUTE(Sheet2!$M$2:$M$321, "B4.13", ""))) / LEN("B4.13"))</f>
        <v>0</v>
      </c>
      <c r="H111" s="27">
        <f t="shared" si="3"/>
        <v>0</v>
      </c>
      <c r="I111" s="24"/>
      <c r="J111" s="24"/>
      <c r="K111" s="24"/>
      <c r="L111" s="24"/>
      <c r="M111" s="24"/>
      <c r="N111" s="24"/>
      <c r="O111" s="24"/>
      <c r="P111" s="24"/>
      <c r="Q111" s="24"/>
      <c r="R111" s="24"/>
      <c r="S111" s="24"/>
      <c r="T111" s="24"/>
      <c r="U111" s="24"/>
      <c r="V111" s="24"/>
      <c r="W111" s="24"/>
      <c r="X111" s="24"/>
      <c r="Y111" s="24"/>
      <c r="Z111" s="24"/>
      <c r="AA111" s="24"/>
      <c r="AB111" s="24"/>
      <c r="AC111" s="24"/>
    </row>
    <row r="112">
      <c r="A112" s="26" t="s">
        <v>2412</v>
      </c>
      <c r="B112" s="26">
        <v>4.0</v>
      </c>
      <c r="C112" s="26" t="s">
        <v>2461</v>
      </c>
      <c r="D112" s="26">
        <f t="shared" ref="D112:E112" si="112">if(F112&gt;=1,1,0)</f>
        <v>0</v>
      </c>
      <c r="E112" s="26">
        <f t="shared" si="112"/>
        <v>0</v>
      </c>
      <c r="F112" s="27">
        <f t="array" ref="F112">SUM((LEN(Sheet2!$K$2:$K$321) - LEN(SUBSTITUTE(Sheet2!$K$2:$K$321, "B4.14", ""))) / LEN("B4.14"))</f>
        <v>0</v>
      </c>
      <c r="G112" s="27">
        <f t="array" ref="G112">SUM((LEN(Sheet2!$M$2:$M$321) - LEN(SUBSTITUTE(Sheet2!$M$2:$M$321, "B4.14", ""))) / LEN("B4.14"))</f>
        <v>0</v>
      </c>
      <c r="H112" s="27">
        <f t="shared" si="3"/>
        <v>0</v>
      </c>
      <c r="I112" s="24"/>
      <c r="J112" s="24"/>
      <c r="K112" s="24"/>
      <c r="L112" s="24"/>
      <c r="M112" s="24"/>
      <c r="N112" s="24"/>
      <c r="O112" s="24"/>
      <c r="P112" s="24"/>
      <c r="Q112" s="24"/>
      <c r="R112" s="24"/>
      <c r="S112" s="24"/>
      <c r="T112" s="24"/>
      <c r="U112" s="24"/>
      <c r="V112" s="24"/>
      <c r="W112" s="24"/>
      <c r="X112" s="24"/>
      <c r="Y112" s="24"/>
      <c r="Z112" s="24"/>
      <c r="AA112" s="24"/>
      <c r="AB112" s="24"/>
      <c r="AC112" s="24"/>
    </row>
    <row r="113">
      <c r="A113" s="26" t="s">
        <v>2412</v>
      </c>
      <c r="B113" s="26">
        <v>4.0</v>
      </c>
      <c r="C113" s="26" t="s">
        <v>2462</v>
      </c>
      <c r="D113" s="26">
        <f t="shared" ref="D113:E113" si="113">if(F113&gt;=1,1,0)</f>
        <v>0</v>
      </c>
      <c r="E113" s="26">
        <f t="shared" si="113"/>
        <v>0</v>
      </c>
      <c r="F113" s="27">
        <f t="array" ref="F113">SUM((LEN(Sheet2!$K$2:$K$321) - LEN(SUBSTITUTE(Sheet2!$K$2:$K$321, "B4.15", ""))) / LEN("B4.15"))</f>
        <v>0</v>
      </c>
      <c r="G113" s="27">
        <f t="array" ref="G113">SUM((LEN(Sheet2!$M$2:$M$321) - LEN(SUBSTITUTE(Sheet2!$M$2:$M$321, "B4.15", ""))) / LEN("B4.15"))</f>
        <v>0</v>
      </c>
      <c r="H113" s="27">
        <f t="shared" si="3"/>
        <v>0</v>
      </c>
      <c r="I113" s="24"/>
      <c r="J113" s="24"/>
      <c r="K113" s="24"/>
      <c r="L113" s="24"/>
      <c r="M113" s="24"/>
      <c r="N113" s="24"/>
      <c r="O113" s="24"/>
      <c r="P113" s="24"/>
      <c r="Q113" s="24"/>
      <c r="R113" s="24"/>
      <c r="S113" s="24"/>
      <c r="T113" s="24"/>
      <c r="U113" s="24"/>
      <c r="V113" s="24"/>
      <c r="W113" s="24"/>
      <c r="X113" s="24"/>
      <c r="Y113" s="24"/>
      <c r="Z113" s="24"/>
      <c r="AA113" s="24"/>
      <c r="AB113" s="24"/>
      <c r="AC113" s="24"/>
    </row>
    <row r="114">
      <c r="A114" s="26" t="s">
        <v>2412</v>
      </c>
      <c r="B114" s="26">
        <v>4.0</v>
      </c>
      <c r="C114" s="26" t="s">
        <v>2463</v>
      </c>
      <c r="D114" s="26">
        <f t="shared" ref="D114:E114" si="114">if(F114&gt;=1,1,0)</f>
        <v>0</v>
      </c>
      <c r="E114" s="26">
        <f t="shared" si="114"/>
        <v>0</v>
      </c>
      <c r="F114" s="27">
        <f t="array" ref="F114">SUM((LEN(Sheet2!$K$2:$K$321) - LEN(SUBSTITUTE(Sheet2!$K$2:$K$321, "B4.16", ""))) / LEN("B4.16"))</f>
        <v>0</v>
      </c>
      <c r="G114" s="27">
        <f t="array" ref="G114">SUM((LEN(Sheet2!$M$2:$M$321) - LEN(SUBSTITUTE(Sheet2!$M$2:$M$321, "B4.16", ""))) / LEN("B4.16"))</f>
        <v>0</v>
      </c>
      <c r="H114" s="27">
        <f t="shared" si="3"/>
        <v>0</v>
      </c>
      <c r="I114" s="24"/>
      <c r="J114" s="24"/>
      <c r="K114" s="24"/>
      <c r="L114" s="24"/>
      <c r="M114" s="24"/>
      <c r="N114" s="24"/>
      <c r="O114" s="24"/>
      <c r="P114" s="24"/>
      <c r="Q114" s="24"/>
      <c r="R114" s="24"/>
      <c r="S114" s="24"/>
      <c r="T114" s="24"/>
      <c r="U114" s="24"/>
      <c r="V114" s="24"/>
      <c r="W114" s="24"/>
      <c r="X114" s="24"/>
      <c r="Y114" s="24"/>
      <c r="Z114" s="24"/>
      <c r="AA114" s="24"/>
      <c r="AB114" s="24"/>
      <c r="AC114" s="24"/>
    </row>
    <row r="115">
      <c r="A115" s="26" t="s">
        <v>2412</v>
      </c>
      <c r="B115" s="26">
        <v>5.0</v>
      </c>
      <c r="C115" s="26" t="s">
        <v>2464</v>
      </c>
      <c r="D115" s="26">
        <f t="shared" ref="D115:E115" si="115">if(F115&gt;=1,1,0)</f>
        <v>1</v>
      </c>
      <c r="E115" s="26">
        <f t="shared" si="115"/>
        <v>1</v>
      </c>
      <c r="F115" s="27">
        <f t="array" ref="F115">SUM((LEN(Sheet2!$K$2:$K$321) - LEN(SUBSTITUTE(Sheet2!$K$2:$K$321, "B5.1", ""))) / LEN("B5.1"))</f>
        <v>2</v>
      </c>
      <c r="G115" s="27">
        <f t="array" ref="G115">SUM((LEN(Sheet2!$M$2:$M$321) - LEN(SUBSTITUTE(Sheet2!$M$2:$M$321, "B5.1", ""))) / LEN("B5.1"))</f>
        <v>1</v>
      </c>
      <c r="H115" s="27">
        <f t="shared" si="3"/>
        <v>3</v>
      </c>
      <c r="I115" s="24"/>
      <c r="J115" s="24"/>
      <c r="K115" s="24"/>
      <c r="L115" s="24"/>
      <c r="M115" s="24"/>
      <c r="N115" s="24"/>
      <c r="O115" s="24"/>
      <c r="P115" s="24"/>
      <c r="Q115" s="24"/>
      <c r="R115" s="24"/>
      <c r="S115" s="24"/>
      <c r="T115" s="24"/>
      <c r="U115" s="24"/>
      <c r="V115" s="24"/>
      <c r="W115" s="24"/>
      <c r="X115" s="24"/>
      <c r="Y115" s="24"/>
      <c r="Z115" s="24"/>
      <c r="AA115" s="24"/>
      <c r="AB115" s="24"/>
      <c r="AC115" s="24"/>
    </row>
    <row r="116">
      <c r="A116" s="26" t="s">
        <v>2412</v>
      </c>
      <c r="B116" s="26">
        <v>5.0</v>
      </c>
      <c r="C116" s="26" t="s">
        <v>2465</v>
      </c>
      <c r="D116" s="26">
        <f t="shared" ref="D116:E116" si="116">if(F116&gt;=1,1,0)</f>
        <v>0</v>
      </c>
      <c r="E116" s="26">
        <f t="shared" si="116"/>
        <v>1</v>
      </c>
      <c r="F116" s="27">
        <f t="array" ref="F116">SUM((LEN(Sheet2!$K$2:$K$321) - LEN(SUBSTITUTE(Sheet2!$K$2:$K$321, "B5.2", ""))) / LEN("B5.2"))</f>
        <v>0</v>
      </c>
      <c r="G116" s="27">
        <f t="array" ref="G116">SUM((LEN(Sheet2!$M$2:$M$321) - LEN(SUBSTITUTE(Sheet2!$M$2:$M$321, "B5.2", ""))) / LEN("B5.2"))</f>
        <v>2</v>
      </c>
      <c r="H116" s="27">
        <f t="shared" si="3"/>
        <v>2</v>
      </c>
      <c r="I116" s="24"/>
      <c r="J116" s="24"/>
      <c r="K116" s="24"/>
      <c r="L116" s="24"/>
      <c r="M116" s="24"/>
      <c r="N116" s="24"/>
      <c r="O116" s="24"/>
      <c r="P116" s="24"/>
      <c r="Q116" s="24"/>
      <c r="R116" s="24"/>
      <c r="S116" s="24"/>
      <c r="T116" s="24"/>
      <c r="U116" s="24"/>
      <c r="V116" s="24"/>
      <c r="W116" s="24"/>
      <c r="X116" s="24"/>
      <c r="Y116" s="24"/>
      <c r="Z116" s="24"/>
      <c r="AA116" s="24"/>
      <c r="AB116" s="24"/>
      <c r="AC116" s="24"/>
    </row>
    <row r="117">
      <c r="A117" s="26" t="s">
        <v>2412</v>
      </c>
      <c r="B117" s="26">
        <v>5.0</v>
      </c>
      <c r="C117" s="26" t="s">
        <v>2466</v>
      </c>
      <c r="D117" s="26">
        <f t="shared" ref="D117:E117" si="117">if(F117&gt;=1,1,0)</f>
        <v>1</v>
      </c>
      <c r="E117" s="26">
        <f t="shared" si="117"/>
        <v>1</v>
      </c>
      <c r="F117" s="27">
        <f t="array" ref="F117">SUM((LEN(Sheet2!$K$2:$K$321) - LEN(SUBSTITUTE(Sheet2!$K$2:$K$321, "B5.3", ""))) / LEN("B5.3"))</f>
        <v>3</v>
      </c>
      <c r="G117" s="27">
        <f t="array" ref="G117">SUM((LEN(Sheet2!$M$2:$M$321) - LEN(SUBSTITUTE(Sheet2!$M$2:$M$321, "B5.3", ""))) / LEN("B5.3"))</f>
        <v>4</v>
      </c>
      <c r="H117" s="27">
        <f t="shared" si="3"/>
        <v>7</v>
      </c>
      <c r="I117" s="24"/>
      <c r="J117" s="24"/>
      <c r="K117" s="24"/>
      <c r="L117" s="24"/>
      <c r="M117" s="24"/>
      <c r="N117" s="24"/>
      <c r="O117" s="24"/>
      <c r="P117" s="24"/>
      <c r="Q117" s="24"/>
      <c r="R117" s="24"/>
      <c r="S117" s="24"/>
      <c r="T117" s="24"/>
      <c r="U117" s="24"/>
      <c r="V117" s="24"/>
      <c r="W117" s="24"/>
      <c r="X117" s="24"/>
      <c r="Y117" s="24"/>
      <c r="Z117" s="24"/>
      <c r="AA117" s="24"/>
      <c r="AB117" s="24"/>
      <c r="AC117" s="24"/>
    </row>
    <row r="118">
      <c r="A118" s="26" t="s">
        <v>2412</v>
      </c>
      <c r="B118" s="26">
        <v>5.0</v>
      </c>
      <c r="C118" s="26" t="s">
        <v>2467</v>
      </c>
      <c r="D118" s="26">
        <f t="shared" ref="D118:E118" si="118">if(F118&gt;=1,1,0)</f>
        <v>0</v>
      </c>
      <c r="E118" s="26">
        <f t="shared" si="118"/>
        <v>0</v>
      </c>
      <c r="F118" s="27">
        <f t="array" ref="F118">SUM((LEN(Sheet2!$K$2:$K$321) - LEN(SUBSTITUTE(Sheet2!$K$2:$K$321, "B5.4", ""))) / LEN("B5.4"))</f>
        <v>0</v>
      </c>
      <c r="G118" s="27">
        <f t="array" ref="G118">SUM((LEN(Sheet2!$M$2:$M$321) - LEN(SUBSTITUTE(Sheet2!$M$2:$M$321, "B5.4", ""))) / LEN("B5.4"))</f>
        <v>0</v>
      </c>
      <c r="H118" s="27">
        <f t="shared" si="3"/>
        <v>0</v>
      </c>
      <c r="I118" s="24"/>
      <c r="J118" s="24"/>
      <c r="K118" s="24"/>
      <c r="L118" s="24"/>
      <c r="M118" s="24"/>
      <c r="N118" s="24"/>
      <c r="O118" s="24"/>
      <c r="P118" s="24"/>
      <c r="Q118" s="24"/>
      <c r="R118" s="24"/>
      <c r="S118" s="24"/>
      <c r="T118" s="24"/>
      <c r="U118" s="24"/>
      <c r="V118" s="24"/>
      <c r="W118" s="24"/>
      <c r="X118" s="24"/>
      <c r="Y118" s="24"/>
      <c r="Z118" s="24"/>
      <c r="AA118" s="24"/>
      <c r="AB118" s="24"/>
      <c r="AC118" s="24"/>
    </row>
    <row r="119">
      <c r="A119" s="26" t="s">
        <v>2412</v>
      </c>
      <c r="B119" s="26">
        <v>5.0</v>
      </c>
      <c r="C119" s="26" t="s">
        <v>2468</v>
      </c>
      <c r="D119" s="26">
        <f t="shared" ref="D119:E119" si="119">if(F119&gt;=1,1,0)</f>
        <v>0</v>
      </c>
      <c r="E119" s="26">
        <f t="shared" si="119"/>
        <v>0</v>
      </c>
      <c r="F119" s="27">
        <f t="array" ref="F119">SUM((LEN(Sheet2!$K$2:$K$321) - LEN(SUBSTITUTE(Sheet2!$K$2:$K$321, "B5.5", ""))) / LEN("B5.5"))</f>
        <v>0</v>
      </c>
      <c r="G119" s="27">
        <f t="array" ref="G119">SUM((LEN(Sheet2!$M$2:$M$321) - LEN(SUBSTITUTE(Sheet2!$M$2:$M$321, "B5.5", ""))) / LEN("B5.5"))</f>
        <v>0</v>
      </c>
      <c r="H119" s="27">
        <f t="shared" si="3"/>
        <v>0</v>
      </c>
      <c r="I119" s="24"/>
      <c r="J119" s="24"/>
      <c r="K119" s="24"/>
      <c r="L119" s="24"/>
      <c r="M119" s="24"/>
      <c r="N119" s="24"/>
      <c r="O119" s="24"/>
      <c r="P119" s="24"/>
      <c r="Q119" s="24"/>
      <c r="R119" s="24"/>
      <c r="S119" s="24"/>
      <c r="T119" s="24"/>
      <c r="U119" s="24"/>
      <c r="V119" s="24"/>
      <c r="W119" s="24"/>
      <c r="X119" s="24"/>
      <c r="Y119" s="24"/>
      <c r="Z119" s="24"/>
      <c r="AA119" s="24"/>
      <c r="AB119" s="24"/>
      <c r="AC119" s="24"/>
    </row>
    <row r="120">
      <c r="A120" s="26" t="s">
        <v>2412</v>
      </c>
      <c r="B120" s="26">
        <v>5.0</v>
      </c>
      <c r="C120" s="26" t="s">
        <v>2469</v>
      </c>
      <c r="D120" s="26">
        <f t="shared" ref="D120:E120" si="120">if(F120&gt;=1,1,0)</f>
        <v>0</v>
      </c>
      <c r="E120" s="26">
        <f t="shared" si="120"/>
        <v>0</v>
      </c>
      <c r="F120" s="27">
        <f t="array" ref="F120">SUM((LEN(Sheet2!$K$2:$K$321) - LEN(SUBSTITUTE(Sheet2!$K$2:$K$321, "B5.6", ""))) / LEN("B5.6"))</f>
        <v>0</v>
      </c>
      <c r="G120" s="27">
        <f t="array" ref="G120">SUM((LEN(Sheet2!$M$2:$M$321) - LEN(SUBSTITUTE(Sheet2!$M$2:$M$321, "B5.6", ""))) / LEN("B5.6"))</f>
        <v>0</v>
      </c>
      <c r="H120" s="27">
        <f t="shared" si="3"/>
        <v>0</v>
      </c>
      <c r="I120" s="24"/>
      <c r="J120" s="24"/>
      <c r="K120" s="24"/>
      <c r="L120" s="24"/>
      <c r="M120" s="24"/>
      <c r="N120" s="24"/>
      <c r="O120" s="24"/>
      <c r="P120" s="24"/>
      <c r="Q120" s="24"/>
      <c r="R120" s="24"/>
      <c r="S120" s="24"/>
      <c r="T120" s="24"/>
      <c r="U120" s="24"/>
      <c r="V120" s="24"/>
      <c r="W120" s="24"/>
      <c r="X120" s="24"/>
      <c r="Y120" s="24"/>
      <c r="Z120" s="24"/>
      <c r="AA120" s="24"/>
      <c r="AB120" s="24"/>
      <c r="AC120" s="24"/>
    </row>
    <row r="121">
      <c r="A121" s="26" t="s">
        <v>2412</v>
      </c>
      <c r="B121" s="26">
        <v>5.0</v>
      </c>
      <c r="C121" s="26" t="s">
        <v>2470</v>
      </c>
      <c r="D121" s="26">
        <f t="shared" ref="D121:E121" si="121">if(F121&gt;=1,1,0)</f>
        <v>0</v>
      </c>
      <c r="E121" s="26">
        <f t="shared" si="121"/>
        <v>0</v>
      </c>
      <c r="F121" s="27">
        <f t="array" ref="F121">SUM((LEN(Sheet2!$K$2:$K$321) - LEN(SUBSTITUTE(Sheet2!$K$2:$K$321, "B5.7", ""))) / LEN("B5.7"))</f>
        <v>0</v>
      </c>
      <c r="G121" s="27">
        <f t="array" ref="G121">SUM((LEN(Sheet2!$M$2:$M$321) - LEN(SUBSTITUTE(Sheet2!$M$2:$M$321, "B5.7", ""))) / LEN("B5.7"))</f>
        <v>0</v>
      </c>
      <c r="H121" s="27">
        <f t="shared" si="3"/>
        <v>0</v>
      </c>
      <c r="I121" s="24"/>
      <c r="J121" s="24"/>
      <c r="K121" s="24"/>
      <c r="L121" s="24"/>
      <c r="M121" s="24"/>
      <c r="N121" s="24"/>
      <c r="O121" s="24"/>
      <c r="P121" s="24"/>
      <c r="Q121" s="24"/>
      <c r="R121" s="24"/>
      <c r="S121" s="24"/>
      <c r="T121" s="24"/>
      <c r="U121" s="24"/>
      <c r="V121" s="24"/>
      <c r="W121" s="24"/>
      <c r="X121" s="24"/>
      <c r="Y121" s="24"/>
      <c r="Z121" s="24"/>
      <c r="AA121" s="24"/>
      <c r="AB121" s="24"/>
      <c r="AC121" s="24"/>
    </row>
    <row r="122">
      <c r="A122" s="26" t="s">
        <v>2412</v>
      </c>
      <c r="B122" s="26">
        <v>5.0</v>
      </c>
      <c r="C122" s="26" t="s">
        <v>2471</v>
      </c>
      <c r="D122" s="26">
        <f t="shared" ref="D122:E122" si="122">if(F122&gt;=1,1,0)</f>
        <v>0</v>
      </c>
      <c r="E122" s="26">
        <f t="shared" si="122"/>
        <v>0</v>
      </c>
      <c r="F122" s="27">
        <f t="array" ref="F122">SUM((LEN(Sheet2!$K$2:$K$321) - LEN(SUBSTITUTE(Sheet2!$K$2:$K$321, "B5.8", ""))) / LEN("B5.8"))</f>
        <v>0</v>
      </c>
      <c r="G122" s="27">
        <f t="array" ref="G122">SUM((LEN(Sheet2!$M$2:$M$321) - LEN(SUBSTITUTE(Sheet2!$M$2:$M$321, "B5.8", ""))) / LEN("B5.8"))</f>
        <v>0</v>
      </c>
      <c r="H122" s="27">
        <f t="shared" si="3"/>
        <v>0</v>
      </c>
      <c r="I122" s="24"/>
      <c r="J122" s="24"/>
      <c r="K122" s="24"/>
      <c r="L122" s="24"/>
      <c r="M122" s="24"/>
      <c r="N122" s="24"/>
      <c r="O122" s="24"/>
      <c r="P122" s="24"/>
      <c r="Q122" s="24"/>
      <c r="R122" s="24"/>
      <c r="S122" s="24"/>
      <c r="T122" s="24"/>
      <c r="U122" s="24"/>
      <c r="V122" s="24"/>
      <c r="W122" s="24"/>
      <c r="X122" s="24"/>
      <c r="Y122" s="24"/>
      <c r="Z122" s="24"/>
      <c r="AA122" s="24"/>
      <c r="AB122" s="24"/>
      <c r="AC122" s="24"/>
    </row>
    <row r="123">
      <c r="A123" s="26" t="s">
        <v>2412</v>
      </c>
      <c r="B123" s="26">
        <v>5.0</v>
      </c>
      <c r="C123" s="26" t="s">
        <v>2472</v>
      </c>
      <c r="D123" s="26">
        <f t="shared" ref="D123:E123" si="123">if(F123&gt;=1,1,0)</f>
        <v>0</v>
      </c>
      <c r="E123" s="26">
        <f t="shared" si="123"/>
        <v>0</v>
      </c>
      <c r="F123" s="27">
        <f t="array" ref="F123">SUM((LEN(Sheet2!$K$2:$K$321) - LEN(SUBSTITUTE(Sheet2!$K$2:$K$321, "B5.9", ""))) / LEN("B5.9"))</f>
        <v>0</v>
      </c>
      <c r="G123" s="27">
        <f t="array" ref="G123">SUM((LEN(Sheet2!$M$2:$M$321) - LEN(SUBSTITUTE(Sheet2!$M$2:$M$321, "B5.9", ""))) / LEN("B5.9"))</f>
        <v>0</v>
      </c>
      <c r="H123" s="27">
        <f t="shared" si="3"/>
        <v>0</v>
      </c>
      <c r="I123" s="24"/>
      <c r="J123" s="24"/>
      <c r="K123" s="24"/>
      <c r="L123" s="24"/>
      <c r="M123" s="24"/>
      <c r="N123" s="24"/>
      <c r="O123" s="24"/>
      <c r="P123" s="24"/>
      <c r="Q123" s="24"/>
      <c r="R123" s="24"/>
      <c r="S123" s="24"/>
      <c r="T123" s="24"/>
      <c r="U123" s="24"/>
      <c r="V123" s="24"/>
      <c r="W123" s="24"/>
      <c r="X123" s="24"/>
      <c r="Y123" s="24"/>
      <c r="Z123" s="24"/>
      <c r="AA123" s="24"/>
      <c r="AB123" s="24"/>
      <c r="AC123" s="24"/>
    </row>
    <row r="124">
      <c r="A124" s="26" t="s">
        <v>2412</v>
      </c>
      <c r="B124" s="26">
        <v>5.0</v>
      </c>
      <c r="C124" s="26" t="s">
        <v>2473</v>
      </c>
      <c r="D124" s="26">
        <f t="shared" ref="D124:E124" si="124">if(F124&gt;=1,1,0)</f>
        <v>0</v>
      </c>
      <c r="E124" s="26">
        <f t="shared" si="124"/>
        <v>0</v>
      </c>
      <c r="F124" s="27">
        <f t="array" ref="F124">SUM((LEN(Sheet2!$K$2:$K$321) - LEN(SUBSTITUTE(Sheet2!$K$2:$K$321, "B5.10", ""))) / LEN("B5.10"))</f>
        <v>0</v>
      </c>
      <c r="G124" s="27">
        <f t="array" ref="G124">SUM((LEN(Sheet2!$M$2:$M$321) - LEN(SUBSTITUTE(Sheet2!$M$2:$M$321, "B5.10", ""))) / LEN("B5.10"))</f>
        <v>0</v>
      </c>
      <c r="H124" s="27">
        <f t="shared" si="3"/>
        <v>0</v>
      </c>
      <c r="I124" s="24"/>
      <c r="J124" s="24"/>
      <c r="K124" s="24"/>
      <c r="L124" s="24"/>
      <c r="M124" s="24"/>
      <c r="N124" s="24"/>
      <c r="O124" s="24"/>
      <c r="P124" s="24"/>
      <c r="Q124" s="24"/>
      <c r="R124" s="24"/>
      <c r="S124" s="24"/>
      <c r="T124" s="24"/>
      <c r="U124" s="24"/>
      <c r="V124" s="24"/>
      <c r="W124" s="24"/>
      <c r="X124" s="24"/>
      <c r="Y124" s="24"/>
      <c r="Z124" s="24"/>
      <c r="AA124" s="24"/>
      <c r="AB124" s="24"/>
      <c r="AC124" s="24"/>
    </row>
    <row r="125">
      <c r="A125" s="26" t="s">
        <v>2412</v>
      </c>
      <c r="B125" s="26">
        <v>5.0</v>
      </c>
      <c r="C125" s="26" t="s">
        <v>2474</v>
      </c>
      <c r="D125" s="26">
        <f t="shared" ref="D125:E125" si="125">if(F125&gt;=1,1,0)</f>
        <v>0</v>
      </c>
      <c r="E125" s="26">
        <f t="shared" si="125"/>
        <v>0</v>
      </c>
      <c r="F125" s="27">
        <f t="array" ref="F125">SUM((LEN(Sheet2!$K$2:$K$321) - LEN(SUBSTITUTE(Sheet2!$K$2:$K$321, "B5.11", ""))) / LEN("B5.11"))</f>
        <v>0</v>
      </c>
      <c r="G125" s="27">
        <f t="array" ref="G125">SUM((LEN(Sheet2!$M$2:$M$321) - LEN(SUBSTITUTE(Sheet2!$M$2:$M$321, "B5.11", ""))) / LEN("B5.11"))</f>
        <v>0</v>
      </c>
      <c r="H125" s="27">
        <f t="shared" si="3"/>
        <v>0</v>
      </c>
      <c r="I125" s="24"/>
      <c r="J125" s="24"/>
      <c r="K125" s="24"/>
      <c r="L125" s="24"/>
      <c r="M125" s="24"/>
      <c r="N125" s="24"/>
      <c r="O125" s="24"/>
      <c r="P125" s="24"/>
      <c r="Q125" s="24"/>
      <c r="R125" s="24"/>
      <c r="S125" s="24"/>
      <c r="T125" s="24"/>
      <c r="U125" s="24"/>
      <c r="V125" s="24"/>
      <c r="W125" s="24"/>
      <c r="X125" s="24"/>
      <c r="Y125" s="24"/>
      <c r="Z125" s="24"/>
      <c r="AA125" s="24"/>
      <c r="AB125" s="24"/>
      <c r="AC125" s="24"/>
    </row>
    <row r="126">
      <c r="A126" s="26" t="s">
        <v>2412</v>
      </c>
      <c r="B126" s="26">
        <v>5.0</v>
      </c>
      <c r="C126" s="26" t="s">
        <v>2475</v>
      </c>
      <c r="D126" s="26">
        <f t="shared" ref="D126:E126" si="126">if(F126&gt;=1,1,0)</f>
        <v>0</v>
      </c>
      <c r="E126" s="26">
        <f t="shared" si="126"/>
        <v>1</v>
      </c>
      <c r="F126" s="27">
        <f t="array" ref="F126">SUM((LEN(Sheet2!$K$2:$K$321) - LEN(SUBSTITUTE(Sheet2!$K$2:$K$321, "B5.12", ""))) / LEN("B5.12"))</f>
        <v>0</v>
      </c>
      <c r="G126" s="27">
        <f t="array" ref="G126">SUM((LEN(Sheet2!$M$2:$M$321) - LEN(SUBSTITUTE(Sheet2!$M$2:$M$321, "B5.12", ""))) / LEN("B5.12"))</f>
        <v>1</v>
      </c>
      <c r="H126" s="27">
        <f t="shared" si="3"/>
        <v>1</v>
      </c>
      <c r="I126" s="24"/>
      <c r="J126" s="24"/>
      <c r="K126" s="24"/>
      <c r="L126" s="24"/>
      <c r="M126" s="24"/>
      <c r="N126" s="24"/>
      <c r="O126" s="24"/>
      <c r="P126" s="24"/>
      <c r="Q126" s="24"/>
      <c r="R126" s="24"/>
      <c r="S126" s="24"/>
      <c r="T126" s="24"/>
      <c r="U126" s="24"/>
      <c r="V126" s="24"/>
      <c r="W126" s="24"/>
      <c r="X126" s="24"/>
      <c r="Y126" s="24"/>
      <c r="Z126" s="24"/>
      <c r="AA126" s="24"/>
      <c r="AB126" s="24"/>
      <c r="AC126" s="24"/>
    </row>
    <row r="127">
      <c r="A127" s="26" t="s">
        <v>2412</v>
      </c>
      <c r="B127" s="26">
        <v>5.0</v>
      </c>
      <c r="C127" s="26" t="s">
        <v>2476</v>
      </c>
      <c r="D127" s="26">
        <f t="shared" ref="D127:E127" si="127">if(F127&gt;=1,1,0)</f>
        <v>0</v>
      </c>
      <c r="E127" s="26">
        <f t="shared" si="127"/>
        <v>0</v>
      </c>
      <c r="F127" s="27">
        <f t="array" ref="F127">SUM((LEN(Sheet2!$K$2:$K$321) - LEN(SUBSTITUTE(Sheet2!$K$2:$K$321, "B5.13", ""))) / LEN("B5.13"))</f>
        <v>0</v>
      </c>
      <c r="G127" s="27">
        <f t="array" ref="G127">SUM((LEN(Sheet2!$M$2:$M$321) - LEN(SUBSTITUTE(Sheet2!$M$2:$M$321, "B5.13", ""))) / LEN("B5.13"))</f>
        <v>0</v>
      </c>
      <c r="H127" s="27">
        <f t="shared" si="3"/>
        <v>0</v>
      </c>
      <c r="I127" s="24"/>
      <c r="J127" s="24"/>
      <c r="K127" s="24"/>
      <c r="L127" s="24"/>
      <c r="M127" s="24"/>
      <c r="N127" s="24"/>
      <c r="O127" s="24"/>
      <c r="P127" s="24"/>
      <c r="Q127" s="24"/>
      <c r="R127" s="24"/>
      <c r="S127" s="24"/>
      <c r="T127" s="24"/>
      <c r="U127" s="24"/>
      <c r="V127" s="24"/>
      <c r="W127" s="24"/>
      <c r="X127" s="24"/>
      <c r="Y127" s="24"/>
      <c r="Z127" s="24"/>
      <c r="AA127" s="24"/>
      <c r="AB127" s="24"/>
      <c r="AC127" s="24"/>
    </row>
    <row r="128">
      <c r="A128" s="26" t="s">
        <v>2477</v>
      </c>
      <c r="B128" s="26">
        <v>1.0</v>
      </c>
      <c r="C128" s="26" t="s">
        <v>2478</v>
      </c>
      <c r="D128" s="26">
        <f t="shared" ref="D128:E128" si="128">if(F128&gt;=1,1,0)</f>
        <v>1</v>
      </c>
      <c r="E128" s="26">
        <f t="shared" si="128"/>
        <v>1</v>
      </c>
      <c r="F128" s="27">
        <f t="array" ref="F128">SUM((LEN(Sheet2!$K$2:$K$321) - LEN(SUBSTITUTE(Sheet2!$K$2:$K$321, "C1.1", ""))) / LEN("C1.1"))</f>
        <v>2</v>
      </c>
      <c r="G128" s="27">
        <f t="array" ref="G128">SUM((LEN(Sheet2!$M$2:$M$321) - LEN(SUBSTITUTE(Sheet2!$M$2:$M$321, "C1.1", ""))) / LEN("C1.1"))</f>
        <v>6</v>
      </c>
      <c r="H128" s="27">
        <f t="shared" si="3"/>
        <v>8</v>
      </c>
      <c r="I128" s="24"/>
      <c r="J128" s="24"/>
      <c r="K128" s="24"/>
      <c r="L128" s="24"/>
      <c r="M128" s="24"/>
      <c r="N128" s="24"/>
      <c r="O128" s="24"/>
      <c r="P128" s="24"/>
      <c r="Q128" s="24"/>
      <c r="R128" s="24"/>
      <c r="S128" s="24"/>
      <c r="T128" s="24"/>
      <c r="U128" s="24"/>
      <c r="V128" s="24"/>
      <c r="W128" s="24"/>
      <c r="X128" s="24"/>
      <c r="Y128" s="24"/>
      <c r="Z128" s="24"/>
      <c r="AA128" s="24"/>
      <c r="AB128" s="24"/>
      <c r="AC128" s="24"/>
    </row>
    <row r="129">
      <c r="A129" s="26" t="s">
        <v>2477</v>
      </c>
      <c r="B129" s="26">
        <v>1.0</v>
      </c>
      <c r="C129" s="26" t="s">
        <v>2479</v>
      </c>
      <c r="D129" s="26">
        <f t="shared" ref="D129:E129" si="129">if(F129&gt;=1,1,0)</f>
        <v>1</v>
      </c>
      <c r="E129" s="26">
        <f t="shared" si="129"/>
        <v>1</v>
      </c>
      <c r="F129" s="27">
        <f t="array" ref="F129">SUM((LEN(Sheet2!$K$2:$K$321) - LEN(SUBSTITUTE(Sheet2!$K$2:$K$321, "C1.2", ""))) / LEN("C1.2"))</f>
        <v>1</v>
      </c>
      <c r="G129" s="27">
        <f t="array" ref="G129">SUM((LEN(Sheet2!$M$2:$M$321) - LEN(SUBSTITUTE(Sheet2!$M$2:$M$321, "C1.2", ""))) / LEN("C1.2"))</f>
        <v>1</v>
      </c>
      <c r="H129" s="27">
        <f t="shared" si="3"/>
        <v>2</v>
      </c>
      <c r="I129" s="24"/>
      <c r="J129" s="24"/>
      <c r="K129" s="24"/>
      <c r="L129" s="24"/>
      <c r="M129" s="24"/>
      <c r="N129" s="24"/>
      <c r="O129" s="24"/>
      <c r="P129" s="24"/>
      <c r="Q129" s="24"/>
      <c r="R129" s="24"/>
      <c r="S129" s="24"/>
      <c r="T129" s="24"/>
      <c r="U129" s="24"/>
      <c r="V129" s="24"/>
      <c r="W129" s="24"/>
      <c r="X129" s="24"/>
      <c r="Y129" s="24"/>
      <c r="Z129" s="24"/>
      <c r="AA129" s="24"/>
      <c r="AB129" s="24"/>
      <c r="AC129" s="24"/>
    </row>
    <row r="130">
      <c r="A130" s="26" t="s">
        <v>2477</v>
      </c>
      <c r="B130" s="26">
        <v>1.0</v>
      </c>
      <c r="C130" s="26" t="s">
        <v>2480</v>
      </c>
      <c r="D130" s="26">
        <f t="shared" ref="D130:E130" si="130">if(F130&gt;=1,1,0)</f>
        <v>1</v>
      </c>
      <c r="E130" s="26">
        <f t="shared" si="130"/>
        <v>1</v>
      </c>
      <c r="F130" s="27">
        <f t="array" ref="F130">SUM((LEN(Sheet2!$K$2:$K$321) - LEN(SUBSTITUTE(Sheet2!$K$2:$K$321, "C1.3", ""))) / LEN("C1.3"))</f>
        <v>2</v>
      </c>
      <c r="G130" s="27">
        <f t="array" ref="G130">SUM((LEN(Sheet2!$M$2:$M$321) - LEN(SUBSTITUTE(Sheet2!$M$2:$M$321, "C1.3", ""))) / LEN("C1.3"))</f>
        <v>2</v>
      </c>
      <c r="H130" s="27">
        <f t="shared" si="3"/>
        <v>4</v>
      </c>
      <c r="I130" s="24"/>
      <c r="J130" s="24"/>
      <c r="K130" s="24"/>
      <c r="L130" s="24"/>
      <c r="M130" s="24"/>
      <c r="N130" s="24"/>
      <c r="O130" s="24"/>
      <c r="P130" s="24"/>
      <c r="Q130" s="24"/>
      <c r="R130" s="24"/>
      <c r="S130" s="24"/>
      <c r="T130" s="24"/>
      <c r="U130" s="24"/>
      <c r="V130" s="24"/>
      <c r="W130" s="24"/>
      <c r="X130" s="24"/>
      <c r="Y130" s="24"/>
      <c r="Z130" s="24"/>
      <c r="AA130" s="24"/>
      <c r="AB130" s="24"/>
      <c r="AC130" s="24"/>
    </row>
    <row r="131">
      <c r="A131" s="26" t="s">
        <v>2477</v>
      </c>
      <c r="B131" s="26">
        <v>1.0</v>
      </c>
      <c r="C131" s="26" t="s">
        <v>2481</v>
      </c>
      <c r="D131" s="26">
        <f t="shared" ref="D131:E131" si="131">if(F131&gt;=1,1,0)</f>
        <v>1</v>
      </c>
      <c r="E131" s="26">
        <f t="shared" si="131"/>
        <v>1</v>
      </c>
      <c r="F131" s="27">
        <f t="array" ref="F131">SUM((LEN(Sheet2!$K$2:$K$321) - LEN(SUBSTITUTE(Sheet2!$K$2:$K$321, "C1.4", ""))) / LEN("C1.4"))</f>
        <v>5</v>
      </c>
      <c r="G131" s="27">
        <f t="array" ref="G131">SUM((LEN(Sheet2!$M$2:$M$321) - LEN(SUBSTITUTE(Sheet2!$M$2:$M$321, "C1.4", ""))) / LEN("C1.4"))</f>
        <v>7</v>
      </c>
      <c r="H131" s="27">
        <f t="shared" si="3"/>
        <v>12</v>
      </c>
      <c r="I131" s="24"/>
      <c r="J131" s="24"/>
      <c r="K131" s="24"/>
      <c r="L131" s="24"/>
      <c r="M131" s="24"/>
      <c r="N131" s="24"/>
      <c r="O131" s="24"/>
      <c r="P131" s="24"/>
      <c r="Q131" s="24"/>
      <c r="R131" s="24"/>
      <c r="S131" s="24"/>
      <c r="T131" s="24"/>
      <c r="U131" s="24"/>
      <c r="V131" s="24"/>
      <c r="W131" s="24"/>
      <c r="X131" s="24"/>
      <c r="Y131" s="24"/>
      <c r="Z131" s="24"/>
      <c r="AA131" s="24"/>
      <c r="AB131" s="24"/>
      <c r="AC131" s="24"/>
    </row>
    <row r="132">
      <c r="A132" s="26" t="s">
        <v>2477</v>
      </c>
      <c r="B132" s="26">
        <v>1.0</v>
      </c>
      <c r="C132" s="26" t="s">
        <v>2482</v>
      </c>
      <c r="D132" s="26">
        <f t="shared" ref="D132:E132" si="132">if(F132&gt;=1,1,0)</f>
        <v>1</v>
      </c>
      <c r="E132" s="26">
        <f t="shared" si="132"/>
        <v>1</v>
      </c>
      <c r="F132" s="27">
        <f t="array" ref="F132">SUM((LEN(Sheet2!$K$2:$K$321) - LEN(SUBSTITUTE(Sheet2!$K$2:$K$321, "C1.5", ""))) / LEN("C1.5"))</f>
        <v>1</v>
      </c>
      <c r="G132" s="27">
        <f t="array" ref="G132">SUM((LEN(Sheet2!$M$2:$M$321) - LEN(SUBSTITUTE(Sheet2!$M$2:$M$321, "C1.5", ""))) / LEN("C1.5"))</f>
        <v>3</v>
      </c>
      <c r="H132" s="27">
        <f t="shared" si="3"/>
        <v>4</v>
      </c>
      <c r="I132" s="24"/>
      <c r="J132" s="24"/>
      <c r="K132" s="24"/>
      <c r="L132" s="24"/>
      <c r="M132" s="24"/>
      <c r="N132" s="24"/>
      <c r="O132" s="24"/>
      <c r="P132" s="24"/>
      <c r="Q132" s="24"/>
      <c r="R132" s="24"/>
      <c r="S132" s="24"/>
      <c r="T132" s="24"/>
      <c r="U132" s="24"/>
      <c r="V132" s="24"/>
      <c r="W132" s="24"/>
      <c r="X132" s="24"/>
      <c r="Y132" s="24"/>
      <c r="Z132" s="24"/>
      <c r="AA132" s="24"/>
      <c r="AB132" s="24"/>
      <c r="AC132" s="24"/>
    </row>
    <row r="133">
      <c r="A133" s="26" t="s">
        <v>2477</v>
      </c>
      <c r="B133" s="26">
        <v>1.0</v>
      </c>
      <c r="C133" s="26" t="s">
        <v>2483</v>
      </c>
      <c r="D133" s="26">
        <f t="shared" ref="D133:E133" si="133">if(F133&gt;=1,1,0)</f>
        <v>1</v>
      </c>
      <c r="E133" s="26">
        <f t="shared" si="133"/>
        <v>1</v>
      </c>
      <c r="F133" s="27">
        <f t="array" ref="F133">SUM((LEN(Sheet2!$K$2:$K$321) - LEN(SUBSTITUTE(Sheet2!$K$2:$K$321, "C1.6", ""))) / LEN("C1.6"))</f>
        <v>2</v>
      </c>
      <c r="G133" s="27">
        <f t="array" ref="G133">SUM((LEN(Sheet2!$M$2:$M$321) - LEN(SUBSTITUTE(Sheet2!$M$2:$M$321, "C1.6", ""))) / LEN("C1.6"))</f>
        <v>1</v>
      </c>
      <c r="H133" s="27">
        <f t="shared" si="3"/>
        <v>3</v>
      </c>
      <c r="I133" s="24"/>
      <c r="J133" s="24"/>
      <c r="K133" s="24"/>
      <c r="L133" s="24"/>
      <c r="M133" s="24"/>
      <c r="N133" s="24"/>
      <c r="O133" s="24"/>
      <c r="P133" s="24"/>
      <c r="Q133" s="24"/>
      <c r="R133" s="24"/>
      <c r="S133" s="24"/>
      <c r="T133" s="24"/>
      <c r="U133" s="24"/>
      <c r="V133" s="24"/>
      <c r="W133" s="24"/>
      <c r="X133" s="24"/>
      <c r="Y133" s="24"/>
      <c r="Z133" s="24"/>
      <c r="AA133" s="24"/>
      <c r="AB133" s="24"/>
      <c r="AC133" s="24"/>
    </row>
    <row r="134">
      <c r="A134" s="26" t="s">
        <v>2477</v>
      </c>
      <c r="B134" s="26">
        <v>1.0</v>
      </c>
      <c r="C134" s="26" t="s">
        <v>2484</v>
      </c>
      <c r="D134" s="26">
        <f t="shared" ref="D134:E134" si="134">if(F134&gt;=1,1,0)</f>
        <v>1</v>
      </c>
      <c r="E134" s="26">
        <f t="shared" si="134"/>
        <v>1</v>
      </c>
      <c r="F134" s="27">
        <f t="array" ref="F134">SUM((LEN(Sheet2!$K$2:$K$321) - LEN(SUBSTITUTE(Sheet2!$K$2:$K$321, "C1.7", ""))) / LEN("C1.7"))</f>
        <v>46</v>
      </c>
      <c r="G134" s="27">
        <f t="array" ref="G134">SUM((LEN(Sheet2!$M$2:$M$321) - LEN(SUBSTITUTE(Sheet2!$M$2:$M$321, "C1.7", ""))) / LEN("C1.7"))</f>
        <v>116</v>
      </c>
      <c r="H134" s="27">
        <f t="shared" si="3"/>
        <v>162</v>
      </c>
      <c r="I134" s="24"/>
      <c r="J134" s="27"/>
      <c r="K134" s="27"/>
      <c r="L134" s="27"/>
      <c r="M134" s="27"/>
      <c r="N134" s="27"/>
      <c r="O134" s="24"/>
      <c r="P134" s="24"/>
      <c r="Q134" s="24"/>
      <c r="R134" s="24"/>
      <c r="S134" s="24"/>
      <c r="T134" s="24"/>
      <c r="U134" s="24"/>
      <c r="V134" s="24"/>
      <c r="W134" s="24"/>
      <c r="X134" s="24"/>
      <c r="Y134" s="24"/>
      <c r="Z134" s="24"/>
      <c r="AA134" s="24"/>
      <c r="AB134" s="24"/>
      <c r="AC134" s="24"/>
    </row>
    <row r="135">
      <c r="A135" s="26" t="s">
        <v>2477</v>
      </c>
      <c r="B135" s="26">
        <v>1.0</v>
      </c>
      <c r="C135" s="26" t="s">
        <v>2485</v>
      </c>
      <c r="D135" s="26">
        <f t="shared" ref="D135:E135" si="135">if(F135&gt;=1,1,0)</f>
        <v>1</v>
      </c>
      <c r="E135" s="26">
        <f t="shared" si="135"/>
        <v>1</v>
      </c>
      <c r="F135" s="27">
        <f t="array" ref="F135">SUM((LEN(Sheet2!$K$2:$K$321) - LEN(SUBSTITUTE(Sheet2!$K$2:$K$321, "C1.8", ""))) / LEN("C1.8"))</f>
        <v>2</v>
      </c>
      <c r="G135" s="27">
        <f t="array" ref="G135">SUM((LEN(Sheet2!$M$2:$M$321) - LEN(SUBSTITUTE(Sheet2!$M$2:$M$321, "C1.8", ""))) / LEN("C1.8"))</f>
        <v>9</v>
      </c>
      <c r="H135" s="27">
        <f t="shared" si="3"/>
        <v>11</v>
      </c>
      <c r="I135" s="24"/>
      <c r="J135" s="24"/>
      <c r="K135" s="24"/>
      <c r="L135" s="24"/>
      <c r="M135" s="24"/>
      <c r="N135" s="24"/>
      <c r="O135" s="24"/>
      <c r="P135" s="24"/>
      <c r="Q135" s="24"/>
      <c r="R135" s="24"/>
      <c r="S135" s="24"/>
      <c r="T135" s="24"/>
      <c r="U135" s="24"/>
      <c r="V135" s="24"/>
      <c r="W135" s="24"/>
      <c r="X135" s="24"/>
      <c r="Y135" s="24"/>
      <c r="Z135" s="24"/>
      <c r="AA135" s="24"/>
      <c r="AB135" s="24"/>
      <c r="AC135" s="24"/>
    </row>
    <row r="136">
      <c r="A136" s="26" t="s">
        <v>2477</v>
      </c>
      <c r="B136" s="26">
        <v>1.0</v>
      </c>
      <c r="C136" s="26" t="s">
        <v>2486</v>
      </c>
      <c r="D136" s="26">
        <f t="shared" ref="D136:E136" si="136">if(F136&gt;=1,1,0)</f>
        <v>0</v>
      </c>
      <c r="E136" s="26">
        <f t="shared" si="136"/>
        <v>0</v>
      </c>
      <c r="F136" s="27">
        <f t="array" ref="F136">SUM((LEN(Sheet2!$K$2:$K$321) - LEN(SUBSTITUTE(Sheet2!$K$2:$K$321, "C1.9", ""))) / LEN("C1.9"))</f>
        <v>0</v>
      </c>
      <c r="G136" s="27">
        <f t="array" ref="G136">SUM((LEN(Sheet2!$M$2:$M$321) - LEN(SUBSTITUTE(Sheet2!$M$2:$M$321, "C1.9", ""))) / LEN("C1.9"))</f>
        <v>0</v>
      </c>
      <c r="H136" s="27">
        <f t="shared" si="3"/>
        <v>0</v>
      </c>
      <c r="I136" s="24"/>
      <c r="J136" s="24"/>
      <c r="K136" s="24"/>
      <c r="L136" s="24"/>
      <c r="M136" s="24"/>
      <c r="N136" s="24"/>
      <c r="O136" s="24"/>
      <c r="P136" s="24"/>
      <c r="Q136" s="24"/>
      <c r="R136" s="24"/>
      <c r="S136" s="24"/>
      <c r="T136" s="24"/>
      <c r="U136" s="24"/>
      <c r="V136" s="24"/>
      <c r="W136" s="24"/>
      <c r="X136" s="24"/>
      <c r="Y136" s="24"/>
      <c r="Z136" s="24"/>
      <c r="AA136" s="24"/>
      <c r="AB136" s="24"/>
      <c r="AC136" s="24"/>
    </row>
    <row r="137">
      <c r="A137" s="26" t="s">
        <v>2477</v>
      </c>
      <c r="B137" s="26">
        <v>1.0</v>
      </c>
      <c r="C137" s="26" t="s">
        <v>2487</v>
      </c>
      <c r="D137" s="26">
        <f t="shared" ref="D137:E137" si="137">if(F137&gt;=1,1,0)</f>
        <v>0</v>
      </c>
      <c r="E137" s="26">
        <f t="shared" si="137"/>
        <v>0</v>
      </c>
      <c r="F137" s="27">
        <f t="array" ref="F137">SUM((LEN(Sheet2!$K$2:$K$321) - LEN(SUBSTITUTE(Sheet2!$K$2:$K$321, "C1.10", ""))) / LEN("C1.10"))</f>
        <v>0</v>
      </c>
      <c r="G137" s="27">
        <f t="array" ref="G137">SUM((LEN(Sheet2!$M$2:$M$321) - LEN(SUBSTITUTE(Sheet2!$M$2:$M$321, "C1.10", ""))) / LEN("C1.10"))</f>
        <v>0</v>
      </c>
      <c r="H137" s="27">
        <f t="shared" si="3"/>
        <v>0</v>
      </c>
      <c r="I137" s="24"/>
      <c r="J137" s="24"/>
      <c r="K137" s="24"/>
      <c r="L137" s="24"/>
      <c r="M137" s="24"/>
      <c r="N137" s="24"/>
      <c r="O137" s="24"/>
      <c r="P137" s="24"/>
      <c r="Q137" s="24"/>
      <c r="R137" s="24"/>
      <c r="S137" s="24"/>
      <c r="T137" s="24"/>
      <c r="U137" s="24"/>
      <c r="V137" s="24"/>
      <c r="W137" s="24"/>
      <c r="X137" s="24"/>
      <c r="Y137" s="24"/>
      <c r="Z137" s="24"/>
      <c r="AA137" s="24"/>
      <c r="AB137" s="24"/>
      <c r="AC137" s="24"/>
    </row>
    <row r="138">
      <c r="A138" s="26" t="s">
        <v>2477</v>
      </c>
      <c r="B138" s="26">
        <v>1.0</v>
      </c>
      <c r="C138" s="26" t="s">
        <v>2488</v>
      </c>
      <c r="D138" s="26">
        <f t="shared" ref="D138:E138" si="138">if(F138&gt;=1,1,0)</f>
        <v>1</v>
      </c>
      <c r="E138" s="26">
        <f t="shared" si="138"/>
        <v>1</v>
      </c>
      <c r="F138" s="27">
        <f t="array" ref="F138">SUM((LEN(Sheet2!$K$2:$K$321) - LEN(SUBSTITUTE(Sheet2!$K$2:$K$321, "C1.11", ""))) / LEN("C1.11"))</f>
        <v>1</v>
      </c>
      <c r="G138" s="27">
        <f t="array" ref="G138">SUM((LEN(Sheet2!$M$2:$M$321) - LEN(SUBSTITUTE(Sheet2!$M$2:$M$321, "C1.11", ""))) / LEN("C1.11"))</f>
        <v>2</v>
      </c>
      <c r="H138" s="27">
        <f t="shared" si="3"/>
        <v>3</v>
      </c>
      <c r="I138" s="24"/>
      <c r="J138" s="24"/>
      <c r="K138" s="24"/>
      <c r="L138" s="24"/>
      <c r="M138" s="24"/>
      <c r="N138" s="24"/>
      <c r="O138" s="24"/>
      <c r="P138" s="24"/>
      <c r="Q138" s="24"/>
      <c r="R138" s="24"/>
      <c r="S138" s="24"/>
      <c r="T138" s="24"/>
      <c r="U138" s="24"/>
      <c r="V138" s="24"/>
      <c r="W138" s="24"/>
      <c r="X138" s="24"/>
      <c r="Y138" s="24"/>
      <c r="Z138" s="24"/>
      <c r="AA138" s="24"/>
      <c r="AB138" s="24"/>
      <c r="AC138" s="24"/>
    </row>
    <row r="139">
      <c r="A139" s="26" t="s">
        <v>2477</v>
      </c>
      <c r="B139" s="26">
        <v>1.0</v>
      </c>
      <c r="C139" s="26" t="s">
        <v>2489</v>
      </c>
      <c r="D139" s="26">
        <f t="shared" ref="D139:E139" si="139">if(F139&gt;=1,1,0)</f>
        <v>0</v>
      </c>
      <c r="E139" s="26">
        <f t="shared" si="139"/>
        <v>1</v>
      </c>
      <c r="F139" s="27">
        <f t="array" ref="F139">SUM((LEN(Sheet2!$K$2:$K$321) - LEN(SUBSTITUTE(Sheet2!$K$2:$K$321, "C1.12", ""))) / LEN("C1.12"))</f>
        <v>0</v>
      </c>
      <c r="G139" s="27">
        <f t="array" ref="G139">SUM((LEN(Sheet2!$M$2:$M$321) - LEN(SUBSTITUTE(Sheet2!$M$2:$M$321, "C1.12", ""))) / LEN("C1.12"))</f>
        <v>1</v>
      </c>
      <c r="H139" s="27">
        <f t="shared" si="3"/>
        <v>1</v>
      </c>
      <c r="I139" s="24"/>
      <c r="J139" s="24"/>
      <c r="K139" s="24"/>
      <c r="L139" s="24"/>
      <c r="M139" s="24"/>
      <c r="N139" s="24"/>
      <c r="O139" s="24"/>
      <c r="P139" s="24"/>
      <c r="Q139" s="24"/>
      <c r="R139" s="24"/>
      <c r="S139" s="24"/>
      <c r="T139" s="24"/>
      <c r="U139" s="24"/>
      <c r="V139" s="24"/>
      <c r="W139" s="24"/>
      <c r="X139" s="24"/>
      <c r="Y139" s="24"/>
      <c r="Z139" s="24"/>
      <c r="AA139" s="24"/>
      <c r="AB139" s="24"/>
      <c r="AC139" s="24"/>
    </row>
    <row r="140">
      <c r="A140" s="26" t="s">
        <v>2477</v>
      </c>
      <c r="B140" s="26">
        <v>1.0</v>
      </c>
      <c r="C140" s="26" t="s">
        <v>2490</v>
      </c>
      <c r="D140" s="26">
        <f t="shared" ref="D140:E140" si="140">if(F140&gt;=1,1,0)</f>
        <v>0</v>
      </c>
      <c r="E140" s="26">
        <f t="shared" si="140"/>
        <v>0</v>
      </c>
      <c r="F140" s="27">
        <f t="array" ref="F140">SUM((LEN(Sheet2!$K$2:$K$321) - LEN(SUBSTITUTE(Sheet2!$K$2:$K$321, "C1.13", ""))) / LEN("C1.13"))</f>
        <v>0</v>
      </c>
      <c r="G140" s="27">
        <f t="array" ref="G140">SUM((LEN(Sheet2!$M$2:$M$321) - LEN(SUBSTITUTE(Sheet2!$M$2:$M$321, "C1.13", ""))) / LEN("C1.13"))</f>
        <v>0</v>
      </c>
      <c r="H140" s="27">
        <f t="shared" si="3"/>
        <v>0</v>
      </c>
      <c r="I140" s="24"/>
      <c r="J140" s="24"/>
      <c r="K140" s="24"/>
      <c r="L140" s="24"/>
      <c r="M140" s="24"/>
      <c r="N140" s="24"/>
      <c r="O140" s="24"/>
      <c r="P140" s="24"/>
      <c r="Q140" s="24"/>
      <c r="R140" s="24"/>
      <c r="S140" s="24"/>
      <c r="T140" s="24"/>
      <c r="U140" s="24"/>
      <c r="V140" s="24"/>
      <c r="W140" s="24"/>
      <c r="X140" s="24"/>
      <c r="Y140" s="24"/>
      <c r="Z140" s="24"/>
      <c r="AA140" s="24"/>
      <c r="AB140" s="24"/>
      <c r="AC140" s="24"/>
    </row>
    <row r="141">
      <c r="A141" s="26" t="s">
        <v>2477</v>
      </c>
      <c r="B141" s="26">
        <v>1.0</v>
      </c>
      <c r="C141" s="26" t="s">
        <v>2491</v>
      </c>
      <c r="D141" s="26">
        <f t="shared" ref="D141:E141" si="141">if(F141&gt;=1,1,0)</f>
        <v>0</v>
      </c>
      <c r="E141" s="26">
        <f t="shared" si="141"/>
        <v>0</v>
      </c>
      <c r="F141" s="27">
        <f t="array" ref="F141">SUM((LEN(Sheet2!$K$2:$K$321) - LEN(SUBSTITUTE(Sheet2!$K$2:$K$321, "C1.14", ""))) / LEN("C1.14"))</f>
        <v>0</v>
      </c>
      <c r="G141" s="27">
        <f t="array" ref="G141">SUM((LEN(Sheet2!$M$2:$M$321) - LEN(SUBSTITUTE(Sheet2!$M$2:$M$321, "C1.14", ""))) / LEN("C1.14"))</f>
        <v>0</v>
      </c>
      <c r="H141" s="27">
        <f t="shared" si="3"/>
        <v>0</v>
      </c>
      <c r="I141" s="24"/>
      <c r="J141" s="24"/>
      <c r="K141" s="24"/>
      <c r="L141" s="24"/>
      <c r="M141" s="24"/>
      <c r="N141" s="24"/>
      <c r="O141" s="24"/>
      <c r="P141" s="24"/>
      <c r="Q141" s="24"/>
      <c r="R141" s="24"/>
      <c r="S141" s="24"/>
      <c r="T141" s="24"/>
      <c r="U141" s="24"/>
      <c r="V141" s="24"/>
      <c r="W141" s="24"/>
      <c r="X141" s="24"/>
      <c r="Y141" s="24"/>
      <c r="Z141" s="24"/>
      <c r="AA141" s="24"/>
      <c r="AB141" s="24"/>
      <c r="AC141" s="24"/>
    </row>
    <row r="142">
      <c r="A142" s="26" t="s">
        <v>2477</v>
      </c>
      <c r="B142" s="26">
        <v>2.0</v>
      </c>
      <c r="C142" s="26" t="s">
        <v>2492</v>
      </c>
      <c r="D142" s="26">
        <f t="shared" ref="D142:E142" si="142">if(F142&gt;=1,1,0)</f>
        <v>1</v>
      </c>
      <c r="E142" s="26">
        <f t="shared" si="142"/>
        <v>1</v>
      </c>
      <c r="F142" s="27">
        <f t="array" ref="F142">SUM((LEN(Sheet2!$K$2:$K$321) - LEN(SUBSTITUTE(Sheet2!$K$2:$K$321, "C2.1", ""))) / LEN("C2.1"))</f>
        <v>6</v>
      </c>
      <c r="G142" s="27">
        <f t="array" ref="G142">SUM((LEN(Sheet2!$M$2:$M$321) - LEN(SUBSTITUTE(Sheet2!$M$2:$M$321, "C2.1", ""))) / LEN("C2.1"))</f>
        <v>15</v>
      </c>
      <c r="H142" s="27">
        <f t="shared" si="3"/>
        <v>21</v>
      </c>
      <c r="I142" s="24"/>
      <c r="J142" s="24"/>
      <c r="K142" s="24"/>
      <c r="L142" s="24"/>
      <c r="M142" s="24"/>
      <c r="N142" s="24"/>
      <c r="O142" s="24"/>
      <c r="P142" s="24"/>
      <c r="Q142" s="24"/>
      <c r="R142" s="24"/>
      <c r="S142" s="24"/>
      <c r="T142" s="24"/>
      <c r="U142" s="24"/>
      <c r="V142" s="24"/>
      <c r="W142" s="24"/>
      <c r="X142" s="24"/>
      <c r="Y142" s="24"/>
      <c r="Z142" s="24"/>
      <c r="AA142" s="24"/>
      <c r="AB142" s="24"/>
      <c r="AC142" s="24"/>
    </row>
    <row r="143">
      <c r="A143" s="26" t="s">
        <v>2477</v>
      </c>
      <c r="B143" s="26">
        <v>2.0</v>
      </c>
      <c r="C143" s="26" t="s">
        <v>2493</v>
      </c>
      <c r="D143" s="26">
        <f t="shared" ref="D143:E143" si="143">if(F143&gt;=1,1,0)</f>
        <v>0</v>
      </c>
      <c r="E143" s="26">
        <f t="shared" si="143"/>
        <v>1</v>
      </c>
      <c r="F143" s="27">
        <f t="array" ref="F143">SUM((LEN(Sheet2!$K$2:$K$321) - LEN(SUBSTITUTE(Sheet2!$K$2:$K$321, "C2.2", ""))) / LEN("C2.2"))</f>
        <v>0</v>
      </c>
      <c r="G143" s="27">
        <f t="array" ref="G143">SUM((LEN(Sheet2!$M$2:$M$321) - LEN(SUBSTITUTE(Sheet2!$M$2:$M$321, "C2.2", ""))) / LEN("C2.2"))</f>
        <v>5</v>
      </c>
      <c r="H143" s="27">
        <f t="shared" si="3"/>
        <v>5</v>
      </c>
      <c r="I143" s="24"/>
      <c r="J143" s="24"/>
      <c r="K143" s="24"/>
      <c r="L143" s="24"/>
      <c r="M143" s="24"/>
      <c r="N143" s="24"/>
      <c r="O143" s="24"/>
      <c r="P143" s="24"/>
      <c r="Q143" s="24"/>
      <c r="R143" s="24"/>
      <c r="S143" s="24"/>
      <c r="T143" s="24"/>
      <c r="U143" s="24"/>
      <c r="V143" s="24"/>
      <c r="W143" s="24"/>
      <c r="X143" s="24"/>
      <c r="Y143" s="24"/>
      <c r="Z143" s="24"/>
      <c r="AA143" s="24"/>
      <c r="AB143" s="24"/>
      <c r="AC143" s="24"/>
    </row>
    <row r="144">
      <c r="A144" s="26" t="s">
        <v>2477</v>
      </c>
      <c r="B144" s="26">
        <v>2.0</v>
      </c>
      <c r="C144" s="26" t="s">
        <v>2494</v>
      </c>
      <c r="D144" s="26">
        <f t="shared" ref="D144:E144" si="144">if(F144&gt;=1,1,0)</f>
        <v>1</v>
      </c>
      <c r="E144" s="26">
        <f t="shared" si="144"/>
        <v>1</v>
      </c>
      <c r="F144" s="27">
        <f t="array" ref="F144">SUM((LEN(Sheet2!$K$2:$K$321) - LEN(SUBSTITUTE(Sheet2!$K$2:$K$321, "C2.3", ""))) / LEN("C2.3"))</f>
        <v>6</v>
      </c>
      <c r="G144" s="27">
        <f t="array" ref="G144">SUM((LEN(Sheet2!$M$2:$M$321) - LEN(SUBSTITUTE(Sheet2!$M$2:$M$321, "C2.3", ""))) / LEN("C2.3"))</f>
        <v>8</v>
      </c>
      <c r="H144" s="27">
        <f t="shared" si="3"/>
        <v>14</v>
      </c>
      <c r="I144" s="24"/>
      <c r="J144" s="24"/>
      <c r="K144" s="24"/>
      <c r="L144" s="24"/>
      <c r="M144" s="24"/>
      <c r="N144" s="24"/>
      <c r="O144" s="24"/>
      <c r="P144" s="24"/>
      <c r="Q144" s="24"/>
      <c r="R144" s="24"/>
      <c r="S144" s="24"/>
      <c r="T144" s="24"/>
      <c r="U144" s="24"/>
      <c r="V144" s="24"/>
      <c r="W144" s="24"/>
      <c r="X144" s="24"/>
      <c r="Y144" s="24"/>
      <c r="Z144" s="24"/>
      <c r="AA144" s="24"/>
      <c r="AB144" s="24"/>
      <c r="AC144" s="24"/>
    </row>
    <row r="145">
      <c r="A145" s="26" t="s">
        <v>2477</v>
      </c>
      <c r="B145" s="26">
        <v>2.0</v>
      </c>
      <c r="C145" s="26" t="s">
        <v>2495</v>
      </c>
      <c r="D145" s="26">
        <f t="shared" ref="D145:E145" si="145">if(F145&gt;=1,1,0)</f>
        <v>1</v>
      </c>
      <c r="E145" s="26">
        <f t="shared" si="145"/>
        <v>1</v>
      </c>
      <c r="F145" s="27">
        <f t="array" ref="F145">SUM((LEN(Sheet2!$K$2:$K$321) - LEN(SUBSTITUTE(Sheet2!$K$2:$K$321, "C2.4", ""))) / LEN("C2.4"))</f>
        <v>8</v>
      </c>
      <c r="G145" s="27">
        <f t="array" ref="G145">SUM((LEN(Sheet2!$M$2:$M$321) - LEN(SUBSTITUTE(Sheet2!$M$2:$M$321, "C2.4", ""))) / LEN("C2.4"))</f>
        <v>4</v>
      </c>
      <c r="H145" s="27">
        <f t="shared" si="3"/>
        <v>12</v>
      </c>
      <c r="I145" s="24"/>
      <c r="J145" s="24"/>
      <c r="K145" s="24"/>
      <c r="L145" s="24"/>
      <c r="M145" s="24"/>
      <c r="N145" s="24"/>
      <c r="O145" s="24"/>
      <c r="P145" s="24"/>
      <c r="Q145" s="24"/>
      <c r="R145" s="24"/>
      <c r="S145" s="24"/>
      <c r="T145" s="24"/>
      <c r="U145" s="24"/>
      <c r="V145" s="24"/>
      <c r="W145" s="24"/>
      <c r="X145" s="24"/>
      <c r="Y145" s="24"/>
      <c r="Z145" s="24"/>
      <c r="AA145" s="24"/>
      <c r="AB145" s="24"/>
      <c r="AC145" s="24"/>
    </row>
    <row r="146">
      <c r="A146" s="26" t="s">
        <v>2477</v>
      </c>
      <c r="B146" s="26">
        <v>2.0</v>
      </c>
      <c r="C146" s="26" t="s">
        <v>2496</v>
      </c>
      <c r="D146" s="26">
        <f t="shared" ref="D146:E146" si="146">if(F146&gt;=1,1,0)</f>
        <v>1</v>
      </c>
      <c r="E146" s="26">
        <f t="shared" si="146"/>
        <v>0</v>
      </c>
      <c r="F146" s="27">
        <f t="array" ref="F146">SUM((LEN(Sheet2!$K$2:$K$321) - LEN(SUBSTITUTE(Sheet2!$K$2:$K$321, "C2.5", ""))) / LEN("C2.5"))</f>
        <v>1</v>
      </c>
      <c r="G146" s="27">
        <f t="array" ref="G146">SUM((LEN(Sheet2!$M$2:$M$321) - LEN(SUBSTITUTE(Sheet2!$M$2:$M$321, "C2.5", ""))) / LEN("C2.5"))</f>
        <v>0</v>
      </c>
      <c r="H146" s="27">
        <f t="shared" si="3"/>
        <v>1</v>
      </c>
      <c r="I146" s="24"/>
      <c r="J146" s="24"/>
      <c r="K146" s="24"/>
      <c r="L146" s="24"/>
      <c r="M146" s="24"/>
      <c r="N146" s="24"/>
      <c r="O146" s="24"/>
      <c r="P146" s="24"/>
      <c r="Q146" s="24"/>
      <c r="R146" s="24"/>
      <c r="S146" s="24"/>
      <c r="T146" s="24"/>
      <c r="U146" s="24"/>
      <c r="V146" s="24"/>
      <c r="W146" s="24"/>
      <c r="X146" s="24"/>
      <c r="Y146" s="24"/>
      <c r="Z146" s="24"/>
      <c r="AA146" s="24"/>
      <c r="AB146" s="24"/>
      <c r="AC146" s="24"/>
    </row>
    <row r="147">
      <c r="A147" s="26" t="s">
        <v>2477</v>
      </c>
      <c r="B147" s="26">
        <v>2.0</v>
      </c>
      <c r="C147" s="26" t="s">
        <v>2497</v>
      </c>
      <c r="D147" s="26">
        <f t="shared" ref="D147:E147" si="147">if(F147&gt;=1,1,0)</f>
        <v>0</v>
      </c>
      <c r="E147" s="26">
        <f t="shared" si="147"/>
        <v>0</v>
      </c>
      <c r="F147" s="27">
        <f t="array" ref="F147">SUM((LEN(Sheet2!$K$2:$K$321) - LEN(SUBSTITUTE(Sheet2!$K$2:$K$321, "C2.6", ""))) / LEN("C2.6"))</f>
        <v>0</v>
      </c>
      <c r="G147" s="27">
        <f t="array" ref="G147">SUM((LEN(Sheet2!$M$2:$M$321) - LEN(SUBSTITUTE(Sheet2!$M$2:$M$321, "C2.6", ""))) / LEN("C2.6"))</f>
        <v>0</v>
      </c>
      <c r="H147" s="27">
        <f t="shared" si="3"/>
        <v>0</v>
      </c>
      <c r="I147" s="24"/>
      <c r="J147" s="24"/>
      <c r="K147" s="24"/>
      <c r="L147" s="24"/>
      <c r="M147" s="24"/>
      <c r="N147" s="24"/>
      <c r="O147" s="24"/>
      <c r="P147" s="24"/>
      <c r="Q147" s="24"/>
      <c r="R147" s="24"/>
      <c r="S147" s="24"/>
      <c r="T147" s="24"/>
      <c r="U147" s="24"/>
      <c r="V147" s="24"/>
      <c r="W147" s="24"/>
      <c r="X147" s="24"/>
      <c r="Y147" s="24"/>
      <c r="Z147" s="24"/>
      <c r="AA147" s="24"/>
      <c r="AB147" s="24"/>
      <c r="AC147" s="24"/>
    </row>
    <row r="148">
      <c r="A148" s="26" t="s">
        <v>2477</v>
      </c>
      <c r="B148" s="26">
        <v>2.0</v>
      </c>
      <c r="C148" s="26" t="s">
        <v>2498</v>
      </c>
      <c r="D148" s="26">
        <f t="shared" ref="D148:E148" si="148">if(F148&gt;=1,1,0)</f>
        <v>0</v>
      </c>
      <c r="E148" s="26">
        <f t="shared" si="148"/>
        <v>0</v>
      </c>
      <c r="F148" s="27">
        <f t="array" ref="F148">SUM((LEN(Sheet2!$K$2:$K$321) - LEN(SUBSTITUTE(Sheet2!$K$2:$K$321, "C2.7", ""))) / LEN("C2.7"))</f>
        <v>0</v>
      </c>
      <c r="G148" s="27">
        <f t="array" ref="G148">SUM((LEN(Sheet2!$M$2:$M$321) - LEN(SUBSTITUTE(Sheet2!$M$2:$M$321, "C2.7", ""))) / LEN("C2.7"))</f>
        <v>0</v>
      </c>
      <c r="H148" s="27">
        <f t="shared" si="3"/>
        <v>0</v>
      </c>
      <c r="I148" s="24"/>
      <c r="J148" s="24"/>
      <c r="K148" s="24"/>
      <c r="L148" s="24"/>
      <c r="M148" s="24"/>
      <c r="N148" s="24"/>
      <c r="O148" s="24"/>
      <c r="P148" s="24"/>
      <c r="Q148" s="24"/>
      <c r="R148" s="24"/>
      <c r="S148" s="24"/>
      <c r="T148" s="24"/>
      <c r="U148" s="24"/>
      <c r="V148" s="24"/>
      <c r="W148" s="24"/>
      <c r="X148" s="24"/>
      <c r="Y148" s="24"/>
      <c r="Z148" s="24"/>
      <c r="AA148" s="24"/>
      <c r="AB148" s="24"/>
      <c r="AC148" s="24"/>
    </row>
    <row r="149">
      <c r="A149" s="26" t="s">
        <v>2477</v>
      </c>
      <c r="B149" s="26">
        <v>3.0</v>
      </c>
      <c r="C149" s="26" t="s">
        <v>2499</v>
      </c>
      <c r="D149" s="26">
        <f t="shared" ref="D149:E149" si="149">if(F149&gt;=1,1,0)</f>
        <v>1</v>
      </c>
      <c r="E149" s="26">
        <f t="shared" si="149"/>
        <v>1</v>
      </c>
      <c r="F149" s="27">
        <f t="array" ref="F149">SUM((LEN(Sheet2!$K$2:$K$321) - LEN(SUBSTITUTE(Sheet2!$K$2:$K$321, "C3.1", ""))) / LEN("C3.1"))</f>
        <v>6</v>
      </c>
      <c r="G149" s="27">
        <f t="array" ref="G149">SUM((LEN(Sheet2!$M$2:$M$321) - LEN(SUBSTITUTE(Sheet2!$M$2:$M$321, "C3.1", ""))) / LEN("C3.1"))</f>
        <v>12</v>
      </c>
      <c r="H149" s="27">
        <f t="shared" si="3"/>
        <v>18</v>
      </c>
      <c r="I149" s="24"/>
      <c r="J149" s="24"/>
      <c r="K149" s="24"/>
      <c r="L149" s="24"/>
      <c r="M149" s="24"/>
      <c r="N149" s="24"/>
      <c r="O149" s="24"/>
      <c r="P149" s="24"/>
      <c r="Q149" s="24"/>
      <c r="R149" s="24"/>
      <c r="S149" s="24"/>
      <c r="T149" s="24"/>
      <c r="U149" s="24"/>
      <c r="V149" s="24"/>
      <c r="W149" s="24"/>
      <c r="X149" s="24"/>
      <c r="Y149" s="24"/>
      <c r="Z149" s="24"/>
      <c r="AA149" s="24"/>
      <c r="AB149" s="24"/>
      <c r="AC149" s="24"/>
    </row>
    <row r="150">
      <c r="A150" s="26" t="s">
        <v>2477</v>
      </c>
      <c r="B150" s="26">
        <v>3.0</v>
      </c>
      <c r="C150" s="26" t="s">
        <v>2500</v>
      </c>
      <c r="D150" s="26">
        <f t="shared" ref="D150:E150" si="150">if(F150&gt;=1,1,0)</f>
        <v>1</v>
      </c>
      <c r="E150" s="26">
        <f t="shared" si="150"/>
        <v>1</v>
      </c>
      <c r="F150" s="27">
        <f t="array" ref="F150">SUM((LEN(Sheet2!$K$2:$K$321) - LEN(SUBSTITUTE(Sheet2!$K$2:$K$321, "C3.2", ""))) / LEN("C3.2"))</f>
        <v>1</v>
      </c>
      <c r="G150" s="27">
        <f t="array" ref="G150">SUM((LEN(Sheet2!$M$2:$M$321) - LEN(SUBSTITUTE(Sheet2!$M$2:$M$321, "C3.2", ""))) / LEN("C3.2"))</f>
        <v>3</v>
      </c>
      <c r="H150" s="27">
        <f t="shared" si="3"/>
        <v>4</v>
      </c>
      <c r="I150" s="24"/>
      <c r="J150" s="24"/>
      <c r="K150" s="24"/>
      <c r="L150" s="24"/>
      <c r="M150" s="24"/>
      <c r="N150" s="24"/>
      <c r="O150" s="24"/>
      <c r="P150" s="24"/>
      <c r="Q150" s="24"/>
      <c r="R150" s="24"/>
      <c r="S150" s="24"/>
      <c r="T150" s="24"/>
      <c r="U150" s="24"/>
      <c r="V150" s="24"/>
      <c r="W150" s="24"/>
      <c r="X150" s="24"/>
      <c r="Y150" s="24"/>
      <c r="Z150" s="24"/>
      <c r="AA150" s="24"/>
      <c r="AB150" s="24"/>
      <c r="AC150" s="24"/>
    </row>
    <row r="151">
      <c r="A151" s="26" t="s">
        <v>2477</v>
      </c>
      <c r="B151" s="26">
        <v>3.0</v>
      </c>
      <c r="C151" s="26" t="s">
        <v>2501</v>
      </c>
      <c r="D151" s="26">
        <f t="shared" ref="D151:E151" si="151">if(F151&gt;=1,1,0)</f>
        <v>1</v>
      </c>
      <c r="E151" s="26">
        <f t="shared" si="151"/>
        <v>1</v>
      </c>
      <c r="F151" s="27">
        <f t="array" ref="F151">SUM((LEN(Sheet2!$K$2:$K$321) - LEN(SUBSTITUTE(Sheet2!$K$2:$K$321, "C3.3", ""))) / LEN("C3.3"))</f>
        <v>3</v>
      </c>
      <c r="G151" s="27">
        <f t="array" ref="G151">SUM((LEN(Sheet2!$M$2:$M$321) - LEN(SUBSTITUTE(Sheet2!$M$2:$M$321, "C3.3", ""))) / LEN("C3.3"))</f>
        <v>1</v>
      </c>
      <c r="H151" s="27">
        <f t="shared" si="3"/>
        <v>4</v>
      </c>
      <c r="I151" s="24"/>
      <c r="J151" s="24"/>
      <c r="K151" s="24"/>
      <c r="L151" s="24"/>
      <c r="M151" s="24"/>
      <c r="N151" s="24"/>
      <c r="O151" s="24"/>
      <c r="P151" s="24"/>
      <c r="Q151" s="24"/>
      <c r="R151" s="24"/>
      <c r="S151" s="24"/>
      <c r="T151" s="24"/>
      <c r="U151" s="24"/>
      <c r="V151" s="24"/>
      <c r="W151" s="24"/>
      <c r="X151" s="24"/>
      <c r="Y151" s="24"/>
      <c r="Z151" s="24"/>
      <c r="AA151" s="24"/>
      <c r="AB151" s="24"/>
      <c r="AC151" s="24"/>
    </row>
    <row r="152">
      <c r="A152" s="26" t="s">
        <v>2477</v>
      </c>
      <c r="B152" s="26">
        <v>3.0</v>
      </c>
      <c r="C152" s="26" t="s">
        <v>2502</v>
      </c>
      <c r="D152" s="26">
        <f t="shared" ref="D152:E152" si="152">if(F152&gt;=1,1,0)</f>
        <v>1</v>
      </c>
      <c r="E152" s="26">
        <f t="shared" si="152"/>
        <v>1</v>
      </c>
      <c r="F152" s="27">
        <f t="array" ref="F152">SUM((LEN(Sheet2!$K$2:$K$321) - LEN(SUBSTITUTE(Sheet2!$K$2:$K$321, "C3.4", ""))) / LEN("C3.4"))</f>
        <v>2</v>
      </c>
      <c r="G152" s="27">
        <f t="array" ref="G152">SUM((LEN(Sheet2!$M$2:$M$321) - LEN(SUBSTITUTE(Sheet2!$M$2:$M$321, "C3.4", ""))) / LEN("C3.4"))</f>
        <v>18</v>
      </c>
      <c r="H152" s="27">
        <f t="shared" si="3"/>
        <v>20</v>
      </c>
      <c r="I152" s="24"/>
      <c r="J152" s="24"/>
      <c r="K152" s="24"/>
      <c r="L152" s="24"/>
      <c r="M152" s="24"/>
      <c r="N152" s="24"/>
      <c r="O152" s="24"/>
      <c r="P152" s="24"/>
      <c r="Q152" s="24"/>
      <c r="R152" s="24"/>
      <c r="S152" s="24"/>
      <c r="T152" s="24"/>
      <c r="U152" s="24"/>
      <c r="V152" s="24"/>
      <c r="W152" s="24"/>
      <c r="X152" s="24"/>
      <c r="Y152" s="24"/>
      <c r="Z152" s="24"/>
      <c r="AA152" s="24"/>
      <c r="AB152" s="24"/>
      <c r="AC152" s="24"/>
    </row>
    <row r="153">
      <c r="A153" s="26" t="s">
        <v>2477</v>
      </c>
      <c r="B153" s="26">
        <v>4.0</v>
      </c>
      <c r="C153" s="26" t="s">
        <v>2503</v>
      </c>
      <c r="D153" s="26">
        <f t="shared" ref="D153:E153" si="153">if(F153&gt;=1,1,0)</f>
        <v>1</v>
      </c>
      <c r="E153" s="26">
        <f t="shared" si="153"/>
        <v>1</v>
      </c>
      <c r="F153" s="27">
        <f t="array" ref="F153">SUM((LEN(Sheet2!$K$2:$K$321) - LEN(SUBSTITUTE(Sheet2!$K$2:$K$321, "C4.1", ""))) / LEN("C4.1"))</f>
        <v>2</v>
      </c>
      <c r="G153" s="27">
        <f t="array" ref="G153">SUM((LEN(Sheet2!$M$2:$M$321) - LEN(SUBSTITUTE(Sheet2!$M$2:$M$321, "C4.1", ""))) / LEN("C4.1"))</f>
        <v>3</v>
      </c>
      <c r="H153" s="27">
        <f t="shared" si="3"/>
        <v>5</v>
      </c>
      <c r="I153" s="24"/>
      <c r="J153" s="24"/>
      <c r="K153" s="24"/>
      <c r="L153" s="24"/>
      <c r="M153" s="24"/>
      <c r="N153" s="24"/>
      <c r="O153" s="24"/>
      <c r="P153" s="24"/>
      <c r="Q153" s="24"/>
      <c r="R153" s="24"/>
      <c r="S153" s="24"/>
      <c r="T153" s="24"/>
      <c r="U153" s="24"/>
      <c r="V153" s="24"/>
      <c r="W153" s="24"/>
      <c r="X153" s="24"/>
      <c r="Y153" s="24"/>
      <c r="Z153" s="24"/>
      <c r="AA153" s="24"/>
      <c r="AB153" s="24"/>
      <c r="AC153" s="24"/>
    </row>
    <row r="154">
      <c r="A154" s="26" t="s">
        <v>2477</v>
      </c>
      <c r="B154" s="26">
        <v>4.0</v>
      </c>
      <c r="C154" s="26" t="s">
        <v>2504</v>
      </c>
      <c r="D154" s="26">
        <f t="shared" ref="D154:E154" si="154">if(F154&gt;=1,1,0)</f>
        <v>0</v>
      </c>
      <c r="E154" s="26">
        <f t="shared" si="154"/>
        <v>1</v>
      </c>
      <c r="F154" s="27">
        <f t="array" ref="F154">SUM((LEN(Sheet2!$K$2:$K$321) - LEN(SUBSTITUTE(Sheet2!$K$2:$K$321, "C4.2", ""))) / LEN("C4.2"))</f>
        <v>0</v>
      </c>
      <c r="G154" s="27">
        <f t="array" ref="G154">SUM((LEN(Sheet2!$M$2:$M$321) - LEN(SUBSTITUTE(Sheet2!$M$2:$M$321, "C4.2", ""))) / LEN("C4.2"))</f>
        <v>1</v>
      </c>
      <c r="H154" s="27">
        <f t="shared" si="3"/>
        <v>1</v>
      </c>
      <c r="I154" s="24"/>
      <c r="J154" s="24"/>
      <c r="K154" s="24"/>
      <c r="L154" s="24"/>
      <c r="M154" s="24"/>
      <c r="N154" s="24"/>
      <c r="O154" s="24"/>
      <c r="P154" s="24"/>
      <c r="Q154" s="24"/>
      <c r="R154" s="24"/>
      <c r="S154" s="24"/>
      <c r="T154" s="24"/>
      <c r="U154" s="24"/>
      <c r="V154" s="24"/>
      <c r="W154" s="24"/>
      <c r="X154" s="24"/>
      <c r="Y154" s="24"/>
      <c r="Z154" s="24"/>
      <c r="AA154" s="24"/>
      <c r="AB154" s="24"/>
      <c r="AC154" s="24"/>
    </row>
    <row r="155">
      <c r="A155" s="26" t="s">
        <v>2477</v>
      </c>
      <c r="B155" s="26">
        <v>4.0</v>
      </c>
      <c r="C155" s="26" t="s">
        <v>2505</v>
      </c>
      <c r="D155" s="26">
        <f t="shared" ref="D155:E155" si="155">if(F155&gt;=1,1,0)</f>
        <v>0</v>
      </c>
      <c r="E155" s="26">
        <f t="shared" si="155"/>
        <v>0</v>
      </c>
      <c r="F155" s="27">
        <f t="array" ref="F155">SUM((LEN(Sheet2!$K$2:$K$321) - LEN(SUBSTITUTE(Sheet2!$K$2:$K$321, "C4.3", ""))) / LEN("C4.3"))</f>
        <v>0</v>
      </c>
      <c r="G155" s="27">
        <f t="array" ref="G155">SUM((LEN(Sheet2!$M$2:$M$321) - LEN(SUBSTITUTE(Sheet2!$M$2:$M$321, "C4.3", ""))) / LEN("C4.3"))</f>
        <v>0</v>
      </c>
      <c r="H155" s="27">
        <f t="shared" si="3"/>
        <v>0</v>
      </c>
      <c r="I155" s="24"/>
      <c r="J155" s="24"/>
      <c r="K155" s="24"/>
      <c r="L155" s="24"/>
      <c r="M155" s="24"/>
      <c r="N155" s="24"/>
      <c r="O155" s="24"/>
      <c r="P155" s="24"/>
      <c r="Q155" s="24"/>
      <c r="R155" s="24"/>
      <c r="S155" s="24"/>
      <c r="T155" s="24"/>
      <c r="U155" s="24"/>
      <c r="V155" s="24"/>
      <c r="W155" s="24"/>
      <c r="X155" s="24"/>
      <c r="Y155" s="24"/>
      <c r="Z155" s="24"/>
      <c r="AA155" s="24"/>
      <c r="AB155" s="24"/>
      <c r="AC155" s="24"/>
    </row>
    <row r="156">
      <c r="A156" s="26" t="s">
        <v>2506</v>
      </c>
      <c r="B156" s="26">
        <v>1.0</v>
      </c>
      <c r="C156" s="26" t="s">
        <v>2507</v>
      </c>
      <c r="D156" s="26">
        <f t="shared" ref="D156:E156" si="156">if(F156&gt;=1,1,0)</f>
        <v>1</v>
      </c>
      <c r="E156" s="26">
        <f t="shared" si="156"/>
        <v>1</v>
      </c>
      <c r="F156" s="27">
        <f t="array" ref="F156">SUM((LEN(Sheet2!$K$2:$K$321) - LEN(SUBSTITUTE(Sheet2!$K$2:$K$321, "D1.1", ""))) / LEN("D1.1"))</f>
        <v>31</v>
      </c>
      <c r="G156" s="27">
        <f t="array" ref="G156">SUM((LEN(Sheet2!$M$2:$M$321) - LEN(SUBSTITUTE(Sheet2!$M$2:$M$321, "D1.1", ""))) / LEN("D1.1"))</f>
        <v>32</v>
      </c>
      <c r="H156" s="27">
        <f t="shared" si="3"/>
        <v>63</v>
      </c>
      <c r="I156" s="24"/>
      <c r="J156" s="24"/>
      <c r="K156" s="24"/>
      <c r="L156" s="24"/>
      <c r="M156" s="24"/>
      <c r="N156" s="24"/>
      <c r="O156" s="24"/>
      <c r="P156" s="24"/>
      <c r="Q156" s="24"/>
      <c r="R156" s="24"/>
      <c r="S156" s="24"/>
      <c r="T156" s="24"/>
      <c r="U156" s="24"/>
      <c r="V156" s="24"/>
      <c r="W156" s="24"/>
      <c r="X156" s="24"/>
      <c r="Y156" s="24"/>
      <c r="Z156" s="24"/>
      <c r="AA156" s="24"/>
      <c r="AB156" s="24"/>
      <c r="AC156" s="24"/>
    </row>
    <row r="157">
      <c r="A157" s="26" t="s">
        <v>2506</v>
      </c>
      <c r="B157" s="26">
        <v>1.0</v>
      </c>
      <c r="C157" s="26" t="s">
        <v>2508</v>
      </c>
      <c r="D157" s="26">
        <f t="shared" ref="D157:E157" si="157">if(F157&gt;=1,1,0)</f>
        <v>1</v>
      </c>
      <c r="E157" s="26">
        <f t="shared" si="157"/>
        <v>1</v>
      </c>
      <c r="F157" s="27">
        <f t="array" ref="F157">SUM((LEN(Sheet2!$K$2:$K$321) - LEN(SUBSTITUTE(Sheet2!$K$2:$K$321, "D1.2", ""))) / LEN("D1.2"))</f>
        <v>12</v>
      </c>
      <c r="G157" s="27">
        <f t="array" ref="G157">SUM((LEN(Sheet2!$M$2:$M$321) - LEN(SUBSTITUTE(Sheet2!$M$2:$M$321, "D1.2", ""))) / LEN("D1.2"))</f>
        <v>15</v>
      </c>
      <c r="H157" s="27">
        <f t="shared" si="3"/>
        <v>27</v>
      </c>
      <c r="I157" s="24"/>
      <c r="J157" s="24"/>
      <c r="K157" s="24"/>
      <c r="L157" s="24"/>
      <c r="M157" s="24"/>
      <c r="N157" s="24"/>
      <c r="O157" s="24"/>
      <c r="P157" s="24"/>
      <c r="Q157" s="24"/>
      <c r="R157" s="24"/>
      <c r="S157" s="24"/>
      <c r="T157" s="24"/>
      <c r="U157" s="24"/>
      <c r="V157" s="24"/>
      <c r="W157" s="24"/>
      <c r="X157" s="24"/>
      <c r="Y157" s="24"/>
      <c r="Z157" s="24"/>
      <c r="AA157" s="24"/>
      <c r="AB157" s="24"/>
      <c r="AC157" s="24"/>
    </row>
    <row r="158">
      <c r="A158" s="26" t="s">
        <v>2506</v>
      </c>
      <c r="B158" s="26">
        <v>1.0</v>
      </c>
      <c r="C158" s="26" t="s">
        <v>2509</v>
      </c>
      <c r="D158" s="26">
        <f t="shared" ref="D158:E158" si="158">if(F158&gt;=1,1,0)</f>
        <v>0</v>
      </c>
      <c r="E158" s="26">
        <f t="shared" si="158"/>
        <v>1</v>
      </c>
      <c r="F158" s="27">
        <f t="array" ref="F158">SUM((LEN(Sheet2!$K$2:$K$321) - LEN(SUBSTITUTE(Sheet2!$K$2:$K$321, "D1.3", ""))) / LEN("D1.3"))</f>
        <v>0</v>
      </c>
      <c r="G158" s="27">
        <f t="array" ref="G158">SUM((LEN(Sheet2!$M$2:$M$321) - LEN(SUBSTITUTE(Sheet2!$M$2:$M$321, "D1.3", ""))) / LEN("D1.3"))</f>
        <v>5</v>
      </c>
      <c r="H158" s="27">
        <f t="shared" si="3"/>
        <v>5</v>
      </c>
      <c r="I158" s="24"/>
      <c r="J158" s="24"/>
      <c r="K158" s="24"/>
      <c r="L158" s="24"/>
      <c r="M158" s="24"/>
      <c r="N158" s="24"/>
      <c r="O158" s="24"/>
      <c r="P158" s="24"/>
      <c r="Q158" s="24"/>
      <c r="R158" s="24"/>
      <c r="S158" s="24"/>
      <c r="T158" s="24"/>
      <c r="U158" s="24"/>
      <c r="V158" s="24"/>
      <c r="W158" s="24"/>
      <c r="X158" s="24"/>
      <c r="Y158" s="24"/>
      <c r="Z158" s="24"/>
      <c r="AA158" s="24"/>
      <c r="AB158" s="24"/>
      <c r="AC158" s="24"/>
    </row>
    <row r="159">
      <c r="A159" s="26" t="s">
        <v>2506</v>
      </c>
      <c r="B159" s="26">
        <v>1.0</v>
      </c>
      <c r="C159" s="26" t="s">
        <v>2510</v>
      </c>
      <c r="D159" s="26">
        <f t="shared" ref="D159:E159" si="159">if(F159&gt;=1,1,0)</f>
        <v>1</v>
      </c>
      <c r="E159" s="26">
        <f t="shared" si="159"/>
        <v>1</v>
      </c>
      <c r="F159" s="27">
        <f t="array" ref="F159">SUM((LEN(Sheet2!$K$2:$K$321) - LEN(SUBSTITUTE(Sheet2!$K$2:$K$321, "D1.4", ""))) / LEN("D1.4"))</f>
        <v>1</v>
      </c>
      <c r="G159" s="27">
        <f t="array" ref="G159">SUM((LEN(Sheet2!$M$2:$M$321) - LEN(SUBSTITUTE(Sheet2!$M$2:$M$321, "D1.4", ""))) / LEN("D1.4"))</f>
        <v>2</v>
      </c>
      <c r="H159" s="27">
        <f t="shared" si="3"/>
        <v>3</v>
      </c>
      <c r="I159" s="24"/>
      <c r="J159" s="24"/>
      <c r="K159" s="24"/>
      <c r="L159" s="24"/>
      <c r="M159" s="24"/>
      <c r="N159" s="24"/>
      <c r="O159" s="24"/>
      <c r="P159" s="24"/>
      <c r="Q159" s="24"/>
      <c r="R159" s="24"/>
      <c r="S159" s="24"/>
      <c r="T159" s="24"/>
      <c r="U159" s="24"/>
      <c r="V159" s="24"/>
      <c r="W159" s="24"/>
      <c r="X159" s="24"/>
      <c r="Y159" s="24"/>
      <c r="Z159" s="24"/>
      <c r="AA159" s="24"/>
      <c r="AB159" s="24"/>
      <c r="AC159" s="24"/>
    </row>
    <row r="160">
      <c r="A160" s="26" t="s">
        <v>2506</v>
      </c>
      <c r="B160" s="26">
        <v>1.0</v>
      </c>
      <c r="C160" s="26" t="s">
        <v>2511</v>
      </c>
      <c r="D160" s="26">
        <f t="shared" ref="D160:E160" si="160">if(F160&gt;=1,1,0)</f>
        <v>1</v>
      </c>
      <c r="E160" s="26">
        <f t="shared" si="160"/>
        <v>1</v>
      </c>
      <c r="F160" s="27">
        <f t="array" ref="F160">SUM((LEN(Sheet2!$K$2:$K$321) - LEN(SUBSTITUTE(Sheet2!$K$2:$K$321, "D1.5", ""))) / LEN("D1.5"))</f>
        <v>5</v>
      </c>
      <c r="G160" s="27">
        <f t="array" ref="G160">SUM((LEN(Sheet2!$M$2:$M$321) - LEN(SUBSTITUTE(Sheet2!$M$2:$M$321, "D1.5", ""))) / LEN("D1.5"))</f>
        <v>2</v>
      </c>
      <c r="H160" s="27">
        <f t="shared" si="3"/>
        <v>7</v>
      </c>
      <c r="I160" s="24"/>
      <c r="J160" s="24"/>
      <c r="K160" s="24"/>
      <c r="L160" s="24"/>
      <c r="M160" s="24"/>
      <c r="N160" s="24"/>
      <c r="O160" s="24"/>
      <c r="P160" s="24"/>
      <c r="Q160" s="24"/>
      <c r="R160" s="24"/>
      <c r="S160" s="24"/>
      <c r="T160" s="24"/>
      <c r="U160" s="24"/>
      <c r="V160" s="24"/>
      <c r="W160" s="24"/>
      <c r="X160" s="24"/>
      <c r="Y160" s="24"/>
      <c r="Z160" s="24"/>
      <c r="AA160" s="24"/>
      <c r="AB160" s="24"/>
      <c r="AC160" s="24"/>
    </row>
    <row r="161">
      <c r="A161" s="26" t="s">
        <v>2506</v>
      </c>
      <c r="B161" s="26">
        <v>1.0</v>
      </c>
      <c r="C161" s="26" t="s">
        <v>2512</v>
      </c>
      <c r="D161" s="26">
        <f t="shared" ref="D161:E161" si="161">if(F161&gt;=1,1,0)</f>
        <v>0</v>
      </c>
      <c r="E161" s="26">
        <f t="shared" si="161"/>
        <v>0</v>
      </c>
      <c r="F161" s="27">
        <f t="array" ref="F161">SUM((LEN(Sheet2!$K$2:$K$321) - LEN(SUBSTITUTE(Sheet2!$K$2:$K$321, "D1.6", ""))) / LEN("D1.6"))</f>
        <v>0</v>
      </c>
      <c r="G161" s="27">
        <f t="array" ref="G161">SUM((LEN(Sheet2!$M$2:$M$321) - LEN(SUBSTITUTE(Sheet2!$M$2:$M$321, "D1.6", ""))) / LEN("D1.6"))</f>
        <v>0</v>
      </c>
      <c r="H161" s="27">
        <f t="shared" si="3"/>
        <v>0</v>
      </c>
      <c r="I161" s="24"/>
      <c r="J161" s="24"/>
      <c r="K161" s="24"/>
      <c r="L161" s="24"/>
      <c r="M161" s="24"/>
      <c r="N161" s="24"/>
      <c r="O161" s="24"/>
      <c r="P161" s="24"/>
      <c r="Q161" s="24"/>
      <c r="R161" s="24"/>
      <c r="S161" s="24"/>
      <c r="T161" s="24"/>
      <c r="U161" s="24"/>
      <c r="V161" s="24"/>
      <c r="W161" s="24"/>
      <c r="X161" s="24"/>
      <c r="Y161" s="24"/>
      <c r="Z161" s="24"/>
      <c r="AA161" s="24"/>
      <c r="AB161" s="24"/>
      <c r="AC161" s="24"/>
    </row>
    <row r="162">
      <c r="A162" s="26" t="s">
        <v>2506</v>
      </c>
      <c r="B162" s="26">
        <v>1.0</v>
      </c>
      <c r="C162" s="26" t="s">
        <v>2513</v>
      </c>
      <c r="D162" s="26">
        <f t="shared" ref="D162:E162" si="162">if(F162&gt;=1,1,0)</f>
        <v>0</v>
      </c>
      <c r="E162" s="26">
        <f t="shared" si="162"/>
        <v>0</v>
      </c>
      <c r="F162" s="27">
        <f t="array" ref="F162">SUM((LEN(Sheet2!$K$2:$K$321) - LEN(SUBSTITUTE(Sheet2!$K$2:$K$321, "D1.7", ""))) / LEN("D1.7"))</f>
        <v>0</v>
      </c>
      <c r="G162" s="27">
        <f t="array" ref="G162">SUM((LEN(Sheet2!$M$2:$M$321) - LEN(SUBSTITUTE(Sheet2!$M$2:$M$321, "D1.7", ""))) / LEN("D1.7"))</f>
        <v>0</v>
      </c>
      <c r="H162" s="27">
        <f t="shared" si="3"/>
        <v>0</v>
      </c>
      <c r="I162" s="24"/>
      <c r="J162" s="24"/>
      <c r="K162" s="24"/>
      <c r="L162" s="24"/>
      <c r="M162" s="24"/>
      <c r="N162" s="24"/>
      <c r="O162" s="24"/>
      <c r="P162" s="24"/>
      <c r="Q162" s="24"/>
      <c r="R162" s="24"/>
      <c r="S162" s="24"/>
      <c r="T162" s="24"/>
      <c r="U162" s="24"/>
      <c r="V162" s="24"/>
      <c r="W162" s="24"/>
      <c r="X162" s="24"/>
      <c r="Y162" s="24"/>
      <c r="Z162" s="24"/>
      <c r="AA162" s="24"/>
      <c r="AB162" s="24"/>
      <c r="AC162" s="24"/>
    </row>
    <row r="163">
      <c r="A163" s="26" t="s">
        <v>2506</v>
      </c>
      <c r="B163" s="26">
        <v>1.0</v>
      </c>
      <c r="C163" s="26" t="s">
        <v>2514</v>
      </c>
      <c r="D163" s="26">
        <f t="shared" ref="D163:E163" si="163">if(F163&gt;=1,1,0)</f>
        <v>0</v>
      </c>
      <c r="E163" s="26">
        <f t="shared" si="163"/>
        <v>0</v>
      </c>
      <c r="F163" s="27">
        <f t="array" ref="F163">SUM((LEN(Sheet2!$K$2:$K$321) - LEN(SUBSTITUTE(Sheet2!$K$2:$K$321, "D1.8", ""))) / LEN("D1.8"))</f>
        <v>0</v>
      </c>
      <c r="G163" s="27">
        <f t="array" ref="G163">SUM((LEN(Sheet2!$M$2:$M$321) - LEN(SUBSTITUTE(Sheet2!$M$2:$M$321, "D1.8", ""))) / LEN("D1.8"))</f>
        <v>0</v>
      </c>
      <c r="H163" s="27">
        <f t="shared" si="3"/>
        <v>0</v>
      </c>
      <c r="I163" s="24"/>
      <c r="J163" s="24"/>
      <c r="K163" s="24"/>
      <c r="L163" s="24"/>
      <c r="M163" s="24"/>
      <c r="N163" s="24"/>
      <c r="O163" s="24"/>
      <c r="P163" s="24"/>
      <c r="Q163" s="24"/>
      <c r="R163" s="24"/>
      <c r="S163" s="24"/>
      <c r="T163" s="24"/>
      <c r="U163" s="24"/>
      <c r="V163" s="24"/>
      <c r="W163" s="24"/>
      <c r="X163" s="24"/>
      <c r="Y163" s="24"/>
      <c r="Z163" s="24"/>
      <c r="AA163" s="24"/>
      <c r="AB163" s="24"/>
      <c r="AC163" s="24"/>
    </row>
    <row r="164">
      <c r="A164" s="26" t="s">
        <v>2506</v>
      </c>
      <c r="B164" s="26">
        <v>1.0</v>
      </c>
      <c r="C164" s="26" t="s">
        <v>2515</v>
      </c>
      <c r="D164" s="26">
        <f t="shared" ref="D164:E164" si="164">if(F164&gt;=1,1,0)</f>
        <v>0</v>
      </c>
      <c r="E164" s="26">
        <f t="shared" si="164"/>
        <v>0</v>
      </c>
      <c r="F164" s="27">
        <f t="array" ref="F164">SUM((LEN(Sheet2!$K$2:$K$321) - LEN(SUBSTITUTE(Sheet2!$K$2:$K$321, "D1.9", ""))) / LEN("D1.9"))</f>
        <v>0</v>
      </c>
      <c r="G164" s="27">
        <f t="array" ref="G164">SUM((LEN(Sheet2!$M$2:$M$321) - LEN(SUBSTITUTE(Sheet2!$M$2:$M$321, "D1.9", ""))) / LEN("D1.9"))</f>
        <v>0</v>
      </c>
      <c r="H164" s="27">
        <f t="shared" si="3"/>
        <v>0</v>
      </c>
      <c r="I164" s="24"/>
      <c r="J164" s="24"/>
      <c r="K164" s="24"/>
      <c r="L164" s="24"/>
      <c r="M164" s="24"/>
      <c r="N164" s="24"/>
      <c r="O164" s="24"/>
      <c r="P164" s="24"/>
      <c r="Q164" s="24"/>
      <c r="R164" s="24"/>
      <c r="S164" s="24"/>
      <c r="T164" s="24"/>
      <c r="U164" s="24"/>
      <c r="V164" s="24"/>
      <c r="W164" s="24"/>
      <c r="X164" s="24"/>
      <c r="Y164" s="24"/>
      <c r="Z164" s="24"/>
      <c r="AA164" s="24"/>
      <c r="AB164" s="24"/>
      <c r="AC164" s="24"/>
    </row>
    <row r="165">
      <c r="A165" s="26" t="s">
        <v>2506</v>
      </c>
      <c r="B165" s="26">
        <v>1.0</v>
      </c>
      <c r="C165" s="26" t="s">
        <v>2516</v>
      </c>
      <c r="D165" s="26">
        <f t="shared" ref="D165:E165" si="165">if(F165&gt;=1,1,0)</f>
        <v>0</v>
      </c>
      <c r="E165" s="26">
        <f t="shared" si="165"/>
        <v>0</v>
      </c>
      <c r="F165" s="27">
        <f t="array" ref="F165">SUM((LEN(Sheet2!$K$2:$K$321) - LEN(SUBSTITUTE(Sheet2!$K$2:$K$321, "D1.10", ""))) / LEN("D1.10"))</f>
        <v>0</v>
      </c>
      <c r="G165" s="27">
        <f t="array" ref="G165">SUM((LEN(Sheet2!$M$2:$M$321) - LEN(SUBSTITUTE(Sheet2!$M$2:$M$321, "D1.10", ""))) / LEN("D1.10"))</f>
        <v>0</v>
      </c>
      <c r="H165" s="27">
        <f t="shared" si="3"/>
        <v>0</v>
      </c>
      <c r="I165" s="24"/>
      <c r="J165" s="24"/>
      <c r="K165" s="24"/>
      <c r="L165" s="24"/>
      <c r="M165" s="24"/>
      <c r="N165" s="24"/>
      <c r="O165" s="24"/>
      <c r="P165" s="24"/>
      <c r="Q165" s="24"/>
      <c r="R165" s="24"/>
      <c r="S165" s="24"/>
      <c r="T165" s="24"/>
      <c r="U165" s="24"/>
      <c r="V165" s="24"/>
      <c r="W165" s="24"/>
      <c r="X165" s="24"/>
      <c r="Y165" s="24"/>
      <c r="Z165" s="24"/>
      <c r="AA165" s="24"/>
      <c r="AB165" s="24"/>
      <c r="AC165" s="24"/>
    </row>
    <row r="166">
      <c r="A166" s="26" t="s">
        <v>2506</v>
      </c>
      <c r="B166" s="26">
        <v>1.0</v>
      </c>
      <c r="C166" s="26" t="s">
        <v>2517</v>
      </c>
      <c r="D166" s="26">
        <f t="shared" ref="D166:E166" si="166">if(F166&gt;=1,1,0)</f>
        <v>0</v>
      </c>
      <c r="E166" s="26">
        <f t="shared" si="166"/>
        <v>0</v>
      </c>
      <c r="F166" s="27">
        <f t="array" ref="F166">SUM((LEN(Sheet2!$K$2:$K$321) - LEN(SUBSTITUTE(Sheet2!$K$2:$K$321, "D1.11", ""))) / LEN("D1.11"))</f>
        <v>0</v>
      </c>
      <c r="G166" s="27">
        <f t="array" ref="G166">SUM((LEN(Sheet2!$M$2:$M$321) - LEN(SUBSTITUTE(Sheet2!$M$2:$M$321, "D1.11", ""))) / LEN("D1.11"))</f>
        <v>0</v>
      </c>
      <c r="H166" s="27">
        <f t="shared" si="3"/>
        <v>0</v>
      </c>
      <c r="I166" s="24"/>
      <c r="J166" s="24"/>
      <c r="K166" s="24"/>
      <c r="L166" s="24"/>
      <c r="M166" s="24"/>
      <c r="N166" s="24"/>
      <c r="O166" s="24"/>
      <c r="P166" s="24"/>
      <c r="Q166" s="24"/>
      <c r="R166" s="24"/>
      <c r="S166" s="24"/>
      <c r="T166" s="24"/>
      <c r="U166" s="24"/>
      <c r="V166" s="24"/>
      <c r="W166" s="24"/>
      <c r="X166" s="24"/>
      <c r="Y166" s="24"/>
      <c r="Z166" s="24"/>
      <c r="AA166" s="24"/>
      <c r="AB166" s="24"/>
      <c r="AC166" s="24"/>
    </row>
    <row r="167">
      <c r="A167" s="26" t="s">
        <v>2506</v>
      </c>
      <c r="B167" s="26">
        <v>1.0</v>
      </c>
      <c r="C167" s="26" t="s">
        <v>2518</v>
      </c>
      <c r="D167" s="26">
        <f t="shared" ref="D167:E167" si="167">if(F167&gt;=1,1,0)</f>
        <v>0</v>
      </c>
      <c r="E167" s="26">
        <f t="shared" si="167"/>
        <v>0</v>
      </c>
      <c r="F167" s="27">
        <f t="array" ref="F167">SUM((LEN(Sheet2!$K$2:$K$321) - LEN(SUBSTITUTE(Sheet2!$K$2:$K$321, "D1.12", ""))) / LEN("D1.12"))</f>
        <v>0</v>
      </c>
      <c r="G167" s="27">
        <f t="array" ref="G167">SUM((LEN(Sheet2!$M$2:$M$321) - LEN(SUBSTITUTE(Sheet2!$M$2:$M$321, "D1.12", ""))) / LEN("D1.12"))</f>
        <v>0</v>
      </c>
      <c r="H167" s="27">
        <f t="shared" si="3"/>
        <v>0</v>
      </c>
      <c r="I167" s="24"/>
      <c r="J167" s="24"/>
      <c r="K167" s="24"/>
      <c r="L167" s="24"/>
      <c r="M167" s="24"/>
      <c r="N167" s="24"/>
      <c r="O167" s="24"/>
      <c r="P167" s="24"/>
      <c r="Q167" s="24"/>
      <c r="R167" s="24"/>
      <c r="S167" s="24"/>
      <c r="T167" s="24"/>
      <c r="U167" s="24"/>
      <c r="V167" s="24"/>
      <c r="W167" s="24"/>
      <c r="X167" s="24"/>
      <c r="Y167" s="24"/>
      <c r="Z167" s="24"/>
      <c r="AA167" s="24"/>
      <c r="AB167" s="24"/>
      <c r="AC167" s="24"/>
    </row>
    <row r="168">
      <c r="A168" s="26" t="s">
        <v>2506</v>
      </c>
      <c r="B168" s="26">
        <v>1.0</v>
      </c>
      <c r="C168" s="26" t="s">
        <v>2519</v>
      </c>
      <c r="D168" s="26">
        <f t="shared" ref="D168:E168" si="168">if(F168&gt;=1,1,0)</f>
        <v>0</v>
      </c>
      <c r="E168" s="26">
        <f t="shared" si="168"/>
        <v>0</v>
      </c>
      <c r="F168" s="27">
        <f t="array" ref="F168">SUM((LEN(Sheet2!$K$2:$K$321) - LEN(SUBSTITUTE(Sheet2!$K$2:$K$321, "D1.13", ""))) / LEN("D1.13"))</f>
        <v>0</v>
      </c>
      <c r="G168" s="27">
        <f t="array" ref="G168">SUM((LEN(Sheet2!$M$2:$M$321) - LEN(SUBSTITUTE(Sheet2!$M$2:$M$321, "D1.13", ""))) / LEN("D1.13"))</f>
        <v>0</v>
      </c>
      <c r="H168" s="27">
        <f t="shared" si="3"/>
        <v>0</v>
      </c>
      <c r="I168" s="24"/>
      <c r="J168" s="24"/>
      <c r="K168" s="24"/>
      <c r="L168" s="24"/>
      <c r="M168" s="24"/>
      <c r="N168" s="24"/>
      <c r="O168" s="24"/>
      <c r="P168" s="24"/>
      <c r="Q168" s="24"/>
      <c r="R168" s="24"/>
      <c r="S168" s="24"/>
      <c r="T168" s="24"/>
      <c r="U168" s="24"/>
      <c r="V168" s="24"/>
      <c r="W168" s="24"/>
      <c r="X168" s="24"/>
      <c r="Y168" s="24"/>
      <c r="Z168" s="24"/>
      <c r="AA168" s="24"/>
      <c r="AB168" s="24"/>
      <c r="AC168" s="24"/>
    </row>
    <row r="169">
      <c r="A169" s="26" t="s">
        <v>2506</v>
      </c>
      <c r="B169" s="26">
        <v>1.0</v>
      </c>
      <c r="C169" s="26" t="s">
        <v>2520</v>
      </c>
      <c r="D169" s="26">
        <f t="shared" ref="D169:E169" si="169">if(F169&gt;=1,1,0)</f>
        <v>0</v>
      </c>
      <c r="E169" s="26">
        <f t="shared" si="169"/>
        <v>0</v>
      </c>
      <c r="F169" s="27">
        <f t="array" ref="F169">SUM((LEN(Sheet2!$K$2:$K$321) - LEN(SUBSTITUTE(Sheet2!$K$2:$K$321, "D1.14", ""))) / LEN("D1.14"))</f>
        <v>0</v>
      </c>
      <c r="G169" s="27">
        <f t="array" ref="G169">SUM((LEN(Sheet2!$M$2:$M$321) - LEN(SUBSTITUTE(Sheet2!$M$2:$M$321, "D1.14", ""))) / LEN("D1.14"))</f>
        <v>0</v>
      </c>
      <c r="H169" s="27">
        <f t="shared" si="3"/>
        <v>0</v>
      </c>
      <c r="I169" s="24"/>
      <c r="J169" s="24"/>
      <c r="K169" s="24"/>
      <c r="L169" s="24"/>
      <c r="M169" s="24"/>
      <c r="N169" s="24"/>
      <c r="O169" s="24"/>
      <c r="P169" s="24"/>
      <c r="Q169" s="24"/>
      <c r="R169" s="24"/>
      <c r="S169" s="24"/>
      <c r="T169" s="24"/>
      <c r="U169" s="24"/>
      <c r="V169" s="24"/>
      <c r="W169" s="24"/>
      <c r="X169" s="24"/>
      <c r="Y169" s="24"/>
      <c r="Z169" s="24"/>
      <c r="AA169" s="24"/>
      <c r="AB169" s="24"/>
      <c r="AC169" s="24"/>
    </row>
    <row r="170">
      <c r="A170" s="26" t="s">
        <v>2506</v>
      </c>
      <c r="B170" s="26">
        <v>2.0</v>
      </c>
      <c r="C170" s="26" t="s">
        <v>2521</v>
      </c>
      <c r="D170" s="26">
        <f t="shared" ref="D170:E170" si="170">if(F170&gt;=1,1,0)</f>
        <v>1</v>
      </c>
      <c r="E170" s="26">
        <f t="shared" si="170"/>
        <v>1</v>
      </c>
      <c r="F170" s="27">
        <f t="array" ref="F170">SUM((LEN(Sheet2!$K$2:$K$321) - LEN(SUBSTITUTE(Sheet2!$K$2:$K$321, "D2.1", ""))) / LEN("D2.1"))</f>
        <v>3</v>
      </c>
      <c r="G170" s="27">
        <f t="array" ref="G170">SUM((LEN(Sheet2!$M$2:$M$321) - LEN(SUBSTITUTE(Sheet2!$M$2:$M$321, "D2.1", ""))) / LEN("D2.1"))</f>
        <v>21</v>
      </c>
      <c r="H170" s="27">
        <f t="shared" si="3"/>
        <v>24</v>
      </c>
      <c r="I170" s="24"/>
      <c r="J170" s="24"/>
      <c r="K170" s="24"/>
      <c r="L170" s="24"/>
      <c r="M170" s="24"/>
      <c r="N170" s="24"/>
      <c r="O170" s="24"/>
      <c r="P170" s="24"/>
      <c r="Q170" s="24"/>
      <c r="R170" s="24"/>
      <c r="S170" s="24"/>
      <c r="T170" s="24"/>
      <c r="U170" s="24"/>
      <c r="V170" s="24"/>
      <c r="W170" s="24"/>
      <c r="X170" s="24"/>
      <c r="Y170" s="24"/>
      <c r="Z170" s="24"/>
      <c r="AA170" s="24"/>
      <c r="AB170" s="24"/>
      <c r="AC170" s="24"/>
    </row>
    <row r="171">
      <c r="A171" s="26" t="s">
        <v>2506</v>
      </c>
      <c r="B171" s="26">
        <v>2.0</v>
      </c>
      <c r="C171" s="26" t="s">
        <v>2522</v>
      </c>
      <c r="D171" s="26">
        <f t="shared" ref="D171:E171" si="171">if(F171&gt;=1,1,0)</f>
        <v>0</v>
      </c>
      <c r="E171" s="26">
        <f t="shared" si="171"/>
        <v>1</v>
      </c>
      <c r="F171" s="27">
        <f t="array" ref="F171">SUM((LEN(Sheet2!$K$2:$K$321) - LEN(SUBSTITUTE(Sheet2!$K$2:$K$321, "D2.2", ""))) / LEN("D2.2"))</f>
        <v>0</v>
      </c>
      <c r="G171" s="27">
        <f t="array" ref="G171">SUM((LEN(Sheet2!$M$2:$M$321) - LEN(SUBSTITUTE(Sheet2!$M$2:$M$321, "D2.2", ""))) / LEN("D2.2"))</f>
        <v>1</v>
      </c>
      <c r="H171" s="27">
        <f t="shared" si="3"/>
        <v>1</v>
      </c>
      <c r="I171" s="24"/>
      <c r="J171" s="24"/>
      <c r="K171" s="24"/>
      <c r="L171" s="24"/>
      <c r="M171" s="24"/>
      <c r="N171" s="24"/>
      <c r="O171" s="24"/>
      <c r="P171" s="24"/>
      <c r="Q171" s="24"/>
      <c r="R171" s="24"/>
      <c r="S171" s="24"/>
      <c r="T171" s="24"/>
      <c r="U171" s="24"/>
      <c r="V171" s="24"/>
      <c r="W171" s="24"/>
      <c r="X171" s="24"/>
      <c r="Y171" s="24"/>
      <c r="Z171" s="24"/>
      <c r="AA171" s="24"/>
      <c r="AB171" s="24"/>
      <c r="AC171" s="24"/>
    </row>
    <row r="172">
      <c r="A172" s="26" t="s">
        <v>2506</v>
      </c>
      <c r="B172" s="26">
        <v>2.0</v>
      </c>
      <c r="C172" s="26" t="s">
        <v>2523</v>
      </c>
      <c r="D172" s="26">
        <f t="shared" ref="D172:E172" si="172">if(F172&gt;=1,1,0)</f>
        <v>0</v>
      </c>
      <c r="E172" s="26">
        <f t="shared" si="172"/>
        <v>1</v>
      </c>
      <c r="F172" s="27">
        <f t="array" ref="F172">SUM((LEN(Sheet2!$K$2:$K$321) - LEN(SUBSTITUTE(Sheet2!$K$2:$K$321, "D2.3", ""))) / LEN("D2.3"))</f>
        <v>0</v>
      </c>
      <c r="G172" s="27">
        <f t="array" ref="G172">SUM((LEN(Sheet2!$M$2:$M$321) - LEN(SUBSTITUTE(Sheet2!$M$2:$M$321, "D2.3", ""))) / LEN("D2.3"))</f>
        <v>5</v>
      </c>
      <c r="H172" s="27">
        <f t="shared" si="3"/>
        <v>5</v>
      </c>
      <c r="I172" s="24"/>
      <c r="J172" s="24"/>
      <c r="K172" s="24"/>
      <c r="L172" s="24"/>
      <c r="M172" s="24"/>
      <c r="N172" s="24"/>
      <c r="O172" s="24"/>
      <c r="P172" s="24"/>
      <c r="Q172" s="24"/>
      <c r="R172" s="24"/>
      <c r="S172" s="24"/>
      <c r="T172" s="24"/>
      <c r="U172" s="24"/>
      <c r="V172" s="24"/>
      <c r="W172" s="24"/>
      <c r="X172" s="24"/>
      <c r="Y172" s="24"/>
      <c r="Z172" s="24"/>
      <c r="AA172" s="24"/>
      <c r="AB172" s="24"/>
      <c r="AC172" s="24"/>
    </row>
    <row r="173">
      <c r="A173" s="26" t="s">
        <v>2506</v>
      </c>
      <c r="B173" s="26">
        <v>2.0</v>
      </c>
      <c r="C173" s="26" t="s">
        <v>2524</v>
      </c>
      <c r="D173" s="26">
        <f t="shared" ref="D173:E173" si="173">if(F173&gt;=1,1,0)</f>
        <v>1</v>
      </c>
      <c r="E173" s="26">
        <f t="shared" si="173"/>
        <v>1</v>
      </c>
      <c r="F173" s="27">
        <f t="array" ref="F173">SUM((LEN(Sheet2!$K$2:$K$321) - LEN(SUBSTITUTE(Sheet2!$K$2:$K$321, "D2.4", ""))) / LEN("D2.4"))</f>
        <v>3</v>
      </c>
      <c r="G173" s="27">
        <f t="array" ref="G173">SUM((LEN(Sheet2!$M$2:$M$321) - LEN(SUBSTITUTE(Sheet2!$M$2:$M$321, "D2.4", ""))) / LEN("D2.4"))</f>
        <v>1</v>
      </c>
      <c r="H173" s="27">
        <f t="shared" si="3"/>
        <v>4</v>
      </c>
      <c r="I173" s="24"/>
      <c r="J173" s="24"/>
      <c r="K173" s="24"/>
      <c r="L173" s="24"/>
      <c r="M173" s="24"/>
      <c r="N173" s="24"/>
      <c r="O173" s="24"/>
      <c r="P173" s="24"/>
      <c r="Q173" s="24"/>
      <c r="R173" s="24"/>
      <c r="S173" s="24"/>
      <c r="T173" s="24"/>
      <c r="U173" s="24"/>
      <c r="V173" s="24"/>
      <c r="W173" s="24"/>
      <c r="X173" s="24"/>
      <c r="Y173" s="24"/>
      <c r="Z173" s="24"/>
      <c r="AA173" s="24"/>
      <c r="AB173" s="24"/>
      <c r="AC173" s="24"/>
    </row>
    <row r="174">
      <c r="A174" s="26" t="s">
        <v>2506</v>
      </c>
      <c r="B174" s="26">
        <v>2.0</v>
      </c>
      <c r="C174" s="26" t="s">
        <v>2525</v>
      </c>
      <c r="D174" s="26">
        <f t="shared" ref="D174:E174" si="174">if(F174&gt;=1,1,0)</f>
        <v>0</v>
      </c>
      <c r="E174" s="26">
        <f t="shared" si="174"/>
        <v>1</v>
      </c>
      <c r="F174" s="27">
        <f t="array" ref="F174">SUM((LEN(Sheet2!$K$2:$K$321) - LEN(SUBSTITUTE(Sheet2!$K$2:$K$321, "D2.5", ""))) / LEN("D2.5"))</f>
        <v>0</v>
      </c>
      <c r="G174" s="27">
        <f t="array" ref="G174">SUM((LEN(Sheet2!$M$2:$M$321) - LEN(SUBSTITUTE(Sheet2!$M$2:$M$321, "D2.5", ""))) / LEN("D2.5"))</f>
        <v>3</v>
      </c>
      <c r="H174" s="27">
        <f t="shared" si="3"/>
        <v>3</v>
      </c>
      <c r="I174" s="24"/>
      <c r="J174" s="24"/>
      <c r="K174" s="24"/>
      <c r="L174" s="24"/>
      <c r="M174" s="24"/>
      <c r="N174" s="24"/>
      <c r="O174" s="24"/>
      <c r="P174" s="24"/>
      <c r="Q174" s="24"/>
      <c r="R174" s="24"/>
      <c r="S174" s="24"/>
      <c r="T174" s="24"/>
      <c r="U174" s="24"/>
      <c r="V174" s="24"/>
      <c r="W174" s="24"/>
      <c r="X174" s="24"/>
      <c r="Y174" s="24"/>
      <c r="Z174" s="24"/>
      <c r="AA174" s="24"/>
      <c r="AB174" s="24"/>
      <c r="AC174" s="24"/>
    </row>
    <row r="175">
      <c r="A175" s="26" t="s">
        <v>2506</v>
      </c>
      <c r="B175" s="26">
        <v>2.0</v>
      </c>
      <c r="C175" s="26" t="s">
        <v>2526</v>
      </c>
      <c r="D175" s="26">
        <f t="shared" ref="D175:E175" si="175">if(F175&gt;=1,1,0)</f>
        <v>0</v>
      </c>
      <c r="E175" s="26">
        <f t="shared" si="175"/>
        <v>0</v>
      </c>
      <c r="F175" s="27">
        <f t="array" ref="F175">SUM((LEN(Sheet2!$K$2:$K$321) - LEN(SUBSTITUTE(Sheet2!$K$2:$K$321, "D2.6", ""))) / LEN("D2.6"))</f>
        <v>0</v>
      </c>
      <c r="G175" s="27">
        <f t="array" ref="G175">SUM((LEN(Sheet2!$M$2:$M$321) - LEN(SUBSTITUTE(Sheet2!$M$2:$M$321, "D2.6", ""))) / LEN("D2.6"))</f>
        <v>0</v>
      </c>
      <c r="H175" s="27">
        <f t="shared" si="3"/>
        <v>0</v>
      </c>
      <c r="I175" s="24"/>
      <c r="J175" s="24"/>
      <c r="K175" s="24"/>
      <c r="L175" s="24"/>
      <c r="M175" s="24"/>
      <c r="N175" s="24"/>
      <c r="O175" s="24"/>
      <c r="P175" s="24"/>
      <c r="Q175" s="24"/>
      <c r="R175" s="24"/>
      <c r="S175" s="24"/>
      <c r="T175" s="24"/>
      <c r="U175" s="24"/>
      <c r="V175" s="24"/>
      <c r="W175" s="24"/>
      <c r="X175" s="24"/>
      <c r="Y175" s="24"/>
      <c r="Z175" s="24"/>
      <c r="AA175" s="24"/>
      <c r="AB175" s="24"/>
      <c r="AC175" s="24"/>
    </row>
    <row r="176">
      <c r="A176" s="26" t="s">
        <v>2506</v>
      </c>
      <c r="B176" s="26">
        <v>3.0</v>
      </c>
      <c r="C176" s="26" t="s">
        <v>2527</v>
      </c>
      <c r="D176" s="26">
        <f t="shared" ref="D176:E176" si="176">if(F176&gt;=1,1,0)</f>
        <v>0</v>
      </c>
      <c r="E176" s="26">
        <f t="shared" si="176"/>
        <v>0</v>
      </c>
      <c r="F176" s="27">
        <f t="array" ref="F176">SUM((LEN(Sheet2!$K$2:$K$321) - LEN(SUBSTITUTE(Sheet2!$K$2:$K$321, "D3.1", ""))) / LEN("D3.1"))</f>
        <v>0</v>
      </c>
      <c r="G176" s="27">
        <f t="array" ref="G176">SUM((LEN(Sheet2!$M$2:$M$321) - LEN(SUBSTITUTE(Sheet2!$M$2:$M$321, "D3.1", ""))) / LEN("D3.1"))</f>
        <v>0</v>
      </c>
      <c r="H176" s="27">
        <f t="shared" si="3"/>
        <v>0</v>
      </c>
      <c r="I176" s="24"/>
      <c r="J176" s="24"/>
      <c r="K176" s="24"/>
      <c r="L176" s="24"/>
      <c r="M176" s="24"/>
      <c r="N176" s="24"/>
      <c r="O176" s="24"/>
      <c r="P176" s="24"/>
      <c r="Q176" s="24"/>
      <c r="R176" s="24"/>
      <c r="S176" s="24"/>
      <c r="T176" s="24"/>
      <c r="U176" s="24"/>
      <c r="V176" s="24"/>
      <c r="W176" s="24"/>
      <c r="X176" s="24"/>
      <c r="Y176" s="24"/>
      <c r="Z176" s="24"/>
      <c r="AA176" s="24"/>
      <c r="AB176" s="24"/>
      <c r="AC176" s="24"/>
    </row>
    <row r="177">
      <c r="A177" s="26" t="s">
        <v>2506</v>
      </c>
      <c r="B177" s="26">
        <v>3.0</v>
      </c>
      <c r="C177" s="26" t="s">
        <v>2528</v>
      </c>
      <c r="D177" s="26">
        <f t="shared" ref="D177:E177" si="177">if(F177&gt;=1,1,0)</f>
        <v>1</v>
      </c>
      <c r="E177" s="26">
        <f t="shared" si="177"/>
        <v>1</v>
      </c>
      <c r="F177" s="27">
        <f t="array" ref="F177">SUM((LEN(Sheet2!$K$2:$K$321) - LEN(SUBSTITUTE(Sheet2!$K$2:$K$321, "D3.2", ""))) / LEN("D3.2"))</f>
        <v>1</v>
      </c>
      <c r="G177" s="27">
        <f t="array" ref="G177">SUM((LEN(Sheet2!$M$2:$M$321) - LEN(SUBSTITUTE(Sheet2!$M$2:$M$321, "D3.2", ""))) / LEN("D3.2"))</f>
        <v>1</v>
      </c>
      <c r="H177" s="27">
        <f t="shared" si="3"/>
        <v>2</v>
      </c>
      <c r="I177" s="24"/>
      <c r="J177" s="24"/>
      <c r="K177" s="24"/>
      <c r="L177" s="24"/>
      <c r="M177" s="24"/>
      <c r="N177" s="24"/>
      <c r="O177" s="24"/>
      <c r="P177" s="24"/>
      <c r="Q177" s="24"/>
      <c r="R177" s="24"/>
      <c r="S177" s="24"/>
      <c r="T177" s="24"/>
      <c r="U177" s="24"/>
      <c r="V177" s="24"/>
      <c r="W177" s="24"/>
      <c r="X177" s="24"/>
      <c r="Y177" s="24"/>
      <c r="Z177" s="24"/>
      <c r="AA177" s="24"/>
      <c r="AB177" s="24"/>
      <c r="AC177" s="24"/>
    </row>
    <row r="178">
      <c r="A178" s="26" t="s">
        <v>2506</v>
      </c>
      <c r="B178" s="26">
        <v>3.0</v>
      </c>
      <c r="C178" s="26" t="s">
        <v>2529</v>
      </c>
      <c r="D178" s="26">
        <f t="shared" ref="D178:E178" si="178">if(F178&gt;=1,1,0)</f>
        <v>0</v>
      </c>
      <c r="E178" s="26">
        <f t="shared" si="178"/>
        <v>0</v>
      </c>
      <c r="F178" s="27">
        <f t="array" ref="F178">SUM((LEN(Sheet2!$K$2:$K$321) - LEN(SUBSTITUTE(Sheet2!$K$2:$K$321, "D3.3", ""))) / LEN("D3.3"))</f>
        <v>0</v>
      </c>
      <c r="G178" s="27">
        <f t="array" ref="G178">SUM((LEN(Sheet2!$M$2:$M$321) - LEN(SUBSTITUTE(Sheet2!$M$2:$M$321, "D3.3", ""))) / LEN("D3.3"))</f>
        <v>0</v>
      </c>
      <c r="H178" s="27">
        <f t="shared" si="3"/>
        <v>0</v>
      </c>
      <c r="I178" s="24"/>
      <c r="J178" s="24"/>
      <c r="K178" s="24"/>
      <c r="L178" s="24"/>
      <c r="M178" s="24"/>
      <c r="N178" s="24"/>
      <c r="O178" s="24"/>
      <c r="P178" s="24"/>
      <c r="Q178" s="24"/>
      <c r="R178" s="24"/>
      <c r="S178" s="24"/>
      <c r="T178" s="24"/>
      <c r="U178" s="24"/>
      <c r="V178" s="24"/>
      <c r="W178" s="24"/>
      <c r="X178" s="24"/>
      <c r="Y178" s="24"/>
      <c r="Z178" s="24"/>
      <c r="AA178" s="24"/>
      <c r="AB178" s="24"/>
      <c r="AC178" s="24"/>
    </row>
    <row r="179">
      <c r="A179" s="26" t="s">
        <v>2506</v>
      </c>
      <c r="B179" s="26">
        <v>3.0</v>
      </c>
      <c r="C179" s="26" t="s">
        <v>2530</v>
      </c>
      <c r="D179" s="26">
        <f t="shared" ref="D179:E179" si="179">if(F179&gt;=1,1,0)</f>
        <v>0</v>
      </c>
      <c r="E179" s="26">
        <f t="shared" si="179"/>
        <v>0</v>
      </c>
      <c r="F179" s="27">
        <f t="array" ref="F179">SUM((LEN(Sheet2!$K$2:$K$321) - LEN(SUBSTITUTE(Sheet2!$K$2:$K$321, "D4.4", ""))) / LEN("D4.4"))</f>
        <v>0</v>
      </c>
      <c r="G179" s="27">
        <f t="array" ref="G179">SUM((LEN(Sheet2!$M$2:$M$321) - LEN(SUBSTITUTE(Sheet2!$M$2:$M$321, "D4.4", ""))) / LEN("D4.4"))</f>
        <v>0</v>
      </c>
      <c r="H179" s="27">
        <f t="shared" si="3"/>
        <v>0</v>
      </c>
      <c r="I179" s="24"/>
      <c r="J179" s="24"/>
      <c r="K179" s="24"/>
      <c r="L179" s="24"/>
      <c r="M179" s="24"/>
      <c r="N179" s="24"/>
      <c r="O179" s="24"/>
      <c r="P179" s="24"/>
      <c r="Q179" s="24"/>
      <c r="R179" s="24"/>
      <c r="S179" s="24"/>
      <c r="T179" s="24"/>
      <c r="U179" s="24"/>
      <c r="V179" s="24"/>
      <c r="W179" s="24"/>
      <c r="X179" s="24"/>
      <c r="Y179" s="24"/>
      <c r="Z179" s="24"/>
      <c r="AA179" s="24"/>
      <c r="AB179" s="24"/>
      <c r="AC179" s="24"/>
    </row>
    <row r="180">
      <c r="A180" s="26" t="s">
        <v>2506</v>
      </c>
      <c r="B180" s="26">
        <v>3.0</v>
      </c>
      <c r="C180" s="26" t="s">
        <v>2531</v>
      </c>
      <c r="D180" s="26">
        <f t="shared" ref="D180:E180" si="180">if(F180&gt;=1,1,0)</f>
        <v>0</v>
      </c>
      <c r="E180" s="26">
        <f t="shared" si="180"/>
        <v>0</v>
      </c>
      <c r="F180" s="27">
        <f t="array" ref="F180">SUM((LEN(Sheet2!$K$2:$K$321) - LEN(SUBSTITUTE(Sheet2!$K$2:$K$321, "D3.5", ""))) / LEN("D3.5"))</f>
        <v>0</v>
      </c>
      <c r="G180" s="27">
        <f t="array" ref="G180">SUM((LEN(Sheet2!$M$2:$M$321) - LEN(SUBSTITUTE(Sheet2!$M$2:$M$321, "D3.5", ""))) / LEN("D3.5"))</f>
        <v>0</v>
      </c>
      <c r="H180" s="27">
        <f t="shared" si="3"/>
        <v>0</v>
      </c>
      <c r="I180" s="24"/>
      <c r="J180" s="24"/>
      <c r="K180" s="24"/>
      <c r="L180" s="24"/>
      <c r="M180" s="24"/>
      <c r="N180" s="24"/>
      <c r="O180" s="24"/>
      <c r="P180" s="24"/>
      <c r="Q180" s="24"/>
      <c r="R180" s="24"/>
      <c r="S180" s="24"/>
      <c r="T180" s="24"/>
      <c r="U180" s="24"/>
      <c r="V180" s="24"/>
      <c r="W180" s="24"/>
      <c r="X180" s="24"/>
      <c r="Y180" s="24"/>
      <c r="Z180" s="24"/>
      <c r="AA180" s="24"/>
      <c r="AB180" s="24"/>
      <c r="AC180" s="24"/>
    </row>
    <row r="181">
      <c r="A181" s="26" t="s">
        <v>2506</v>
      </c>
      <c r="B181" s="26">
        <v>3.0</v>
      </c>
      <c r="C181" s="26" t="s">
        <v>2532</v>
      </c>
      <c r="D181" s="26">
        <f t="shared" ref="D181:E181" si="181">if(F181&gt;=1,1,0)</f>
        <v>0</v>
      </c>
      <c r="E181" s="26">
        <f t="shared" si="181"/>
        <v>0</v>
      </c>
      <c r="F181" s="27">
        <f t="array" ref="F181">SUM((LEN(Sheet2!$K$2:$K$321) - LEN(SUBSTITUTE(Sheet2!$K$2:$K$321, "D3.6", ""))) / LEN("D3.6"))</f>
        <v>0</v>
      </c>
      <c r="G181" s="27">
        <f t="array" ref="G181">SUM((LEN(Sheet2!$M$2:$M$321) - LEN(SUBSTITUTE(Sheet2!$M$2:$M$321, "D3.6", ""))) / LEN("D3.6"))</f>
        <v>0</v>
      </c>
      <c r="H181" s="27">
        <f t="shared" si="3"/>
        <v>0</v>
      </c>
      <c r="I181" s="24"/>
      <c r="J181" s="24"/>
      <c r="K181" s="24"/>
      <c r="L181" s="24"/>
      <c r="M181" s="24"/>
      <c r="N181" s="24"/>
      <c r="O181" s="24"/>
      <c r="P181" s="24"/>
      <c r="Q181" s="24"/>
      <c r="R181" s="24"/>
      <c r="S181" s="24"/>
      <c r="T181" s="24"/>
      <c r="U181" s="24"/>
      <c r="V181" s="24"/>
      <c r="W181" s="24"/>
      <c r="X181" s="24"/>
      <c r="Y181" s="24"/>
      <c r="Z181" s="24"/>
      <c r="AA181" s="24"/>
      <c r="AB181" s="24"/>
      <c r="AC181" s="24"/>
    </row>
    <row r="182">
      <c r="A182" s="26" t="s">
        <v>2506</v>
      </c>
      <c r="B182" s="26">
        <v>3.0</v>
      </c>
      <c r="C182" s="26" t="s">
        <v>2533</v>
      </c>
      <c r="D182" s="26">
        <f t="shared" ref="D182:E182" si="182">if(F182&gt;=1,1,0)</f>
        <v>0</v>
      </c>
      <c r="E182" s="26">
        <f t="shared" si="182"/>
        <v>0</v>
      </c>
      <c r="F182" s="27">
        <f t="array" ref="F182">SUM((LEN(Sheet2!$K$2:$K$321) - LEN(SUBSTITUTE(Sheet2!$K$2:$K$321, "D3.7", ""))) / LEN("D3.7"))</f>
        <v>0</v>
      </c>
      <c r="G182" s="27">
        <f t="array" ref="G182">SUM((LEN(Sheet2!$M$2:$M$321) - LEN(SUBSTITUTE(Sheet2!$M$2:$M$321, "D3.7", ""))) / LEN("D3.7"))</f>
        <v>0</v>
      </c>
      <c r="H182" s="27">
        <f t="shared" si="3"/>
        <v>0</v>
      </c>
      <c r="I182" s="24"/>
      <c r="J182" s="24"/>
      <c r="K182" s="24"/>
      <c r="L182" s="24"/>
      <c r="M182" s="24"/>
      <c r="N182" s="24"/>
      <c r="O182" s="24"/>
      <c r="P182" s="24"/>
      <c r="Q182" s="24"/>
      <c r="R182" s="24"/>
      <c r="S182" s="24"/>
      <c r="T182" s="24"/>
      <c r="U182" s="24"/>
      <c r="V182" s="24"/>
      <c r="W182" s="24"/>
      <c r="X182" s="24"/>
      <c r="Y182" s="24"/>
      <c r="Z182" s="24"/>
      <c r="AA182" s="24"/>
      <c r="AB182" s="24"/>
      <c r="AC182" s="24"/>
    </row>
    <row r="183">
      <c r="A183" s="26" t="s">
        <v>2534</v>
      </c>
      <c r="B183" s="26">
        <v>1.0</v>
      </c>
      <c r="C183" s="26" t="s">
        <v>2535</v>
      </c>
      <c r="D183" s="26">
        <f t="shared" ref="D183:E183" si="183">if(F183&gt;=1,1,0)</f>
        <v>1</v>
      </c>
      <c r="E183" s="26">
        <f t="shared" si="183"/>
        <v>1</v>
      </c>
      <c r="F183" s="27">
        <f t="array" ref="F183">SUM((LEN(Sheet2!$K$2:$K$321) - LEN(SUBSTITUTE(Sheet2!$K$2:$K$321, "E1.1", ""))) / LEN("E1.1"))</f>
        <v>4</v>
      </c>
      <c r="G183" s="27">
        <f t="array" ref="G183">SUM((LEN(Sheet2!$M$2:$M$321) - LEN(SUBSTITUTE(Sheet2!$M$2:$M$321, "E1.1", ""))) / LEN("E1.1"))</f>
        <v>13</v>
      </c>
      <c r="H183" s="27">
        <f t="shared" si="3"/>
        <v>17</v>
      </c>
      <c r="I183" s="24"/>
      <c r="J183" s="24"/>
      <c r="K183" s="24"/>
      <c r="L183" s="24"/>
      <c r="M183" s="24"/>
      <c r="N183" s="24"/>
      <c r="O183" s="24"/>
      <c r="P183" s="24"/>
      <c r="Q183" s="24"/>
      <c r="R183" s="24"/>
      <c r="S183" s="24"/>
      <c r="T183" s="24"/>
      <c r="U183" s="24"/>
      <c r="V183" s="24"/>
      <c r="W183" s="24"/>
      <c r="X183" s="24"/>
      <c r="Y183" s="24"/>
      <c r="Z183" s="24"/>
      <c r="AA183" s="24"/>
      <c r="AB183" s="24"/>
      <c r="AC183" s="24"/>
    </row>
    <row r="184">
      <c r="A184" s="26" t="s">
        <v>2534</v>
      </c>
      <c r="B184" s="26">
        <v>1.0</v>
      </c>
      <c r="C184" s="26" t="s">
        <v>2536</v>
      </c>
      <c r="D184" s="26">
        <f t="shared" ref="D184:E184" si="184">if(F184&gt;=1,1,0)</f>
        <v>0</v>
      </c>
      <c r="E184" s="26">
        <f t="shared" si="184"/>
        <v>1</v>
      </c>
      <c r="F184" s="27">
        <f t="array" ref="F184">SUM((LEN(Sheet2!$K$2:$K$321) - LEN(SUBSTITUTE(Sheet2!$K$2:$K$321, "E1.2", ""))) / LEN("E1.2"))</f>
        <v>0</v>
      </c>
      <c r="G184" s="27">
        <f t="array" ref="G184">SUM((LEN(Sheet2!$M$2:$M$321) - LEN(SUBSTITUTE(Sheet2!$M$2:$M$321, "E1.2", ""))) / LEN("E1.2"))</f>
        <v>3</v>
      </c>
      <c r="H184" s="27">
        <f t="shared" si="3"/>
        <v>3</v>
      </c>
      <c r="I184" s="24"/>
      <c r="J184" s="24"/>
      <c r="K184" s="24"/>
      <c r="L184" s="24"/>
      <c r="M184" s="24"/>
      <c r="N184" s="24"/>
      <c r="O184" s="24"/>
      <c r="P184" s="24"/>
      <c r="Q184" s="24"/>
      <c r="R184" s="24"/>
      <c r="S184" s="24"/>
      <c r="T184" s="24"/>
      <c r="U184" s="24"/>
      <c r="V184" s="24"/>
      <c r="W184" s="24"/>
      <c r="X184" s="24"/>
      <c r="Y184" s="24"/>
      <c r="Z184" s="24"/>
      <c r="AA184" s="24"/>
      <c r="AB184" s="24"/>
      <c r="AC184" s="24"/>
    </row>
    <row r="185">
      <c r="A185" s="26" t="s">
        <v>2534</v>
      </c>
      <c r="B185" s="26">
        <v>1.0</v>
      </c>
      <c r="C185" s="26" t="s">
        <v>2537</v>
      </c>
      <c r="D185" s="26">
        <f t="shared" ref="D185:E185" si="185">if(F185&gt;=1,1,0)</f>
        <v>1</v>
      </c>
      <c r="E185" s="26">
        <f t="shared" si="185"/>
        <v>1</v>
      </c>
      <c r="F185" s="27">
        <f t="array" ref="F185">SUM((LEN(Sheet2!$K$2:$K$321) - LEN(SUBSTITUTE(Sheet2!$K$2:$K$321, "E1.3", ""))) / LEN("E1.3"))</f>
        <v>2</v>
      </c>
      <c r="G185" s="27">
        <f t="array" ref="G185">SUM((LEN(Sheet2!$M$2:$M$321) - LEN(SUBSTITUTE(Sheet2!$M$2:$M$321, "E1.3", ""))) / LEN("E1.3"))</f>
        <v>2</v>
      </c>
      <c r="H185" s="27">
        <f t="shared" si="3"/>
        <v>4</v>
      </c>
      <c r="I185" s="24"/>
      <c r="J185" s="24"/>
      <c r="K185" s="24"/>
      <c r="L185" s="24"/>
      <c r="M185" s="24"/>
      <c r="N185" s="24"/>
      <c r="O185" s="24"/>
      <c r="P185" s="24"/>
      <c r="Q185" s="24"/>
      <c r="R185" s="24"/>
      <c r="S185" s="24"/>
      <c r="T185" s="24"/>
      <c r="U185" s="24"/>
      <c r="V185" s="24"/>
      <c r="W185" s="24"/>
      <c r="X185" s="24"/>
      <c r="Y185" s="24"/>
      <c r="Z185" s="24"/>
      <c r="AA185" s="24"/>
      <c r="AB185" s="24"/>
      <c r="AC185" s="24"/>
    </row>
    <row r="186">
      <c r="A186" s="26" t="s">
        <v>2534</v>
      </c>
      <c r="B186" s="26">
        <v>1.0</v>
      </c>
      <c r="C186" s="26" t="s">
        <v>2538</v>
      </c>
      <c r="D186" s="26">
        <f t="shared" ref="D186:E186" si="186">if(F186&gt;=1,1,0)</f>
        <v>0</v>
      </c>
      <c r="E186" s="26">
        <f t="shared" si="186"/>
        <v>1</v>
      </c>
      <c r="F186" s="27">
        <f t="array" ref="F186">SUM((LEN(Sheet2!$K$2:$K$321) - LEN(SUBSTITUTE(Sheet2!$K$2:$K$321, "E1.4", ""))) / LEN("E1.4"))</f>
        <v>0</v>
      </c>
      <c r="G186" s="27">
        <f t="array" ref="G186">SUM((LEN(Sheet2!$M$2:$M$321) - LEN(SUBSTITUTE(Sheet2!$M$2:$M$321, "E1.4", ""))) / LEN("E1.4"))</f>
        <v>4</v>
      </c>
      <c r="H186" s="27">
        <f t="shared" si="3"/>
        <v>4</v>
      </c>
      <c r="I186" s="24"/>
      <c r="J186" s="24"/>
      <c r="K186" s="24"/>
      <c r="L186" s="24"/>
      <c r="M186" s="24"/>
      <c r="N186" s="24"/>
      <c r="O186" s="24"/>
      <c r="P186" s="24"/>
      <c r="Q186" s="24"/>
      <c r="R186" s="24"/>
      <c r="S186" s="24"/>
      <c r="T186" s="24"/>
      <c r="U186" s="24"/>
      <c r="V186" s="24"/>
      <c r="W186" s="24"/>
      <c r="X186" s="24"/>
      <c r="Y186" s="24"/>
      <c r="Z186" s="24"/>
      <c r="AA186" s="24"/>
      <c r="AB186" s="24"/>
      <c r="AC186" s="24"/>
    </row>
    <row r="187">
      <c r="A187" s="26" t="s">
        <v>2534</v>
      </c>
      <c r="B187" s="26">
        <v>1.0</v>
      </c>
      <c r="C187" s="26" t="s">
        <v>2539</v>
      </c>
      <c r="D187" s="26">
        <f t="shared" ref="D187:E187" si="187">if(F187&gt;=1,1,0)</f>
        <v>0</v>
      </c>
      <c r="E187" s="26">
        <f t="shared" si="187"/>
        <v>0</v>
      </c>
      <c r="F187" s="27">
        <f t="array" ref="F187">SUM((LEN(Sheet2!$K$2:$K$321) - LEN(SUBSTITUTE(Sheet2!$K$2:$K$321, "E1.5", ""))) / LEN("E1.5"))</f>
        <v>0</v>
      </c>
      <c r="G187" s="27">
        <f t="array" ref="G187">SUM((LEN(Sheet2!$M$2:$M$321) - LEN(SUBSTITUTE(Sheet2!$M$2:$M$321, "E1.5", ""))) / LEN("E1.5"))</f>
        <v>0</v>
      </c>
      <c r="H187" s="27">
        <f t="shared" si="3"/>
        <v>0</v>
      </c>
      <c r="I187" s="24"/>
      <c r="J187" s="24"/>
      <c r="K187" s="24"/>
      <c r="L187" s="24"/>
      <c r="M187" s="24"/>
      <c r="N187" s="24"/>
      <c r="O187" s="24"/>
      <c r="P187" s="24"/>
      <c r="Q187" s="24"/>
      <c r="R187" s="24"/>
      <c r="S187" s="24"/>
      <c r="T187" s="24"/>
      <c r="U187" s="24"/>
      <c r="V187" s="24"/>
      <c r="W187" s="24"/>
      <c r="X187" s="24"/>
      <c r="Y187" s="24"/>
      <c r="Z187" s="24"/>
      <c r="AA187" s="24"/>
      <c r="AB187" s="24"/>
      <c r="AC187" s="24"/>
    </row>
    <row r="188">
      <c r="A188" s="26" t="s">
        <v>2534</v>
      </c>
      <c r="B188" s="26">
        <v>1.0</v>
      </c>
      <c r="C188" s="26" t="s">
        <v>2540</v>
      </c>
      <c r="D188" s="26">
        <f t="shared" ref="D188:E188" si="188">if(F188&gt;=1,1,0)</f>
        <v>0</v>
      </c>
      <c r="E188" s="26">
        <f t="shared" si="188"/>
        <v>0</v>
      </c>
      <c r="F188" s="27">
        <f t="array" ref="F188">SUM((LEN(Sheet2!$K$2:$K$321) - LEN(SUBSTITUTE(Sheet2!$K$2:$K$321, "E1.6", ""))) / LEN("E1.6"))</f>
        <v>0</v>
      </c>
      <c r="G188" s="27">
        <f t="array" ref="G188">SUM((LEN(Sheet2!$M$2:$M$321) - LEN(SUBSTITUTE(Sheet2!$M$2:$M$321, "E1.6", ""))) / LEN("E1.6"))</f>
        <v>0</v>
      </c>
      <c r="H188" s="27">
        <f t="shared" si="3"/>
        <v>0</v>
      </c>
      <c r="I188" s="24"/>
      <c r="J188" s="24"/>
      <c r="K188" s="24"/>
      <c r="L188" s="24"/>
      <c r="M188" s="24"/>
      <c r="N188" s="24"/>
      <c r="O188" s="24"/>
      <c r="P188" s="24"/>
      <c r="Q188" s="24"/>
      <c r="R188" s="24"/>
      <c r="S188" s="24"/>
      <c r="T188" s="24"/>
      <c r="U188" s="24"/>
      <c r="V188" s="24"/>
      <c r="W188" s="24"/>
      <c r="X188" s="24"/>
      <c r="Y188" s="24"/>
      <c r="Z188" s="24"/>
      <c r="AA188" s="24"/>
      <c r="AB188" s="24"/>
      <c r="AC188" s="24"/>
    </row>
    <row r="189">
      <c r="A189" s="26" t="s">
        <v>2534</v>
      </c>
      <c r="B189" s="26">
        <v>1.0</v>
      </c>
      <c r="C189" s="26" t="s">
        <v>2541</v>
      </c>
      <c r="D189" s="26">
        <f t="shared" ref="D189:E189" si="189">if(F189&gt;=1,1,0)</f>
        <v>0</v>
      </c>
      <c r="E189" s="26">
        <f t="shared" si="189"/>
        <v>0</v>
      </c>
      <c r="F189" s="27">
        <f t="array" ref="F189">SUM((LEN(Sheet2!$K$2:$K$321) - LEN(SUBSTITUTE(Sheet2!$K$2:$K$321, "E1.7", ""))) / LEN("E1.7"))</f>
        <v>0</v>
      </c>
      <c r="G189" s="27">
        <f t="array" ref="G189">SUM((LEN(Sheet2!$M$2:$M$321) - LEN(SUBSTITUTE(Sheet2!$M$2:$M$321, "E1.7", ""))) / LEN("E1.7"))</f>
        <v>0</v>
      </c>
      <c r="H189" s="27">
        <f t="shared" si="3"/>
        <v>0</v>
      </c>
      <c r="I189" s="24"/>
      <c r="J189" s="24"/>
      <c r="K189" s="24"/>
      <c r="L189" s="24"/>
      <c r="M189" s="24"/>
      <c r="N189" s="24"/>
      <c r="O189" s="24"/>
      <c r="P189" s="24"/>
      <c r="Q189" s="24"/>
      <c r="R189" s="24"/>
      <c r="S189" s="24"/>
      <c r="T189" s="24"/>
      <c r="U189" s="24"/>
      <c r="V189" s="24"/>
      <c r="W189" s="24"/>
      <c r="X189" s="24"/>
      <c r="Y189" s="24"/>
      <c r="Z189" s="24"/>
      <c r="AA189" s="24"/>
      <c r="AB189" s="24"/>
      <c r="AC189" s="24"/>
    </row>
    <row r="190">
      <c r="A190" s="26" t="s">
        <v>2534</v>
      </c>
      <c r="B190" s="26">
        <v>1.0</v>
      </c>
      <c r="C190" s="26" t="s">
        <v>2542</v>
      </c>
      <c r="D190" s="26">
        <f t="shared" ref="D190:E190" si="190">if(F190&gt;=1,1,0)</f>
        <v>0</v>
      </c>
      <c r="E190" s="26">
        <f t="shared" si="190"/>
        <v>0</v>
      </c>
      <c r="F190" s="27">
        <f t="array" ref="F190">SUM((LEN(Sheet2!$K$2:$K$321) - LEN(SUBSTITUTE(Sheet2!$K$2:$K$321, "E1.8", ""))) / LEN("E1.8"))</f>
        <v>0</v>
      </c>
      <c r="G190" s="27">
        <f t="array" ref="G190">SUM((LEN(Sheet2!$M$2:$M$321) - LEN(SUBSTITUTE(Sheet2!$M$2:$M$321, "E1.8", ""))) / LEN("E1.8"))</f>
        <v>0</v>
      </c>
      <c r="H190" s="27">
        <f t="shared" si="3"/>
        <v>0</v>
      </c>
      <c r="I190" s="24"/>
      <c r="J190" s="24"/>
      <c r="K190" s="24"/>
      <c r="L190" s="24"/>
      <c r="M190" s="24"/>
      <c r="N190" s="24"/>
      <c r="O190" s="24"/>
      <c r="P190" s="24"/>
      <c r="Q190" s="24"/>
      <c r="R190" s="24"/>
      <c r="S190" s="24"/>
      <c r="T190" s="24"/>
      <c r="U190" s="24"/>
      <c r="V190" s="24"/>
      <c r="W190" s="24"/>
      <c r="X190" s="24"/>
      <c r="Y190" s="24"/>
      <c r="Z190" s="24"/>
      <c r="AA190" s="24"/>
      <c r="AB190" s="24"/>
      <c r="AC190" s="24"/>
    </row>
    <row r="191">
      <c r="A191" s="26" t="s">
        <v>2534</v>
      </c>
      <c r="B191" s="26">
        <v>1.0</v>
      </c>
      <c r="C191" s="26" t="s">
        <v>2543</v>
      </c>
      <c r="D191" s="26">
        <f t="shared" ref="D191:E191" si="191">if(F191&gt;=1,1,0)</f>
        <v>0</v>
      </c>
      <c r="E191" s="26">
        <f t="shared" si="191"/>
        <v>0</v>
      </c>
      <c r="F191" s="27">
        <f t="array" ref="F191">SUM((LEN(Sheet2!$K$2:$K$321) - LEN(SUBSTITUTE(Sheet2!$K$2:$K$321, "E1.9", ""))) / LEN("E1.9"))</f>
        <v>0</v>
      </c>
      <c r="G191" s="27">
        <f t="array" ref="G191">SUM((LEN(Sheet2!$M$2:$M$321) - LEN(SUBSTITUTE(Sheet2!$M$2:$M$321, "E1.9", ""))) / LEN("E1.9"))</f>
        <v>0</v>
      </c>
      <c r="H191" s="27">
        <f t="shared" si="3"/>
        <v>0</v>
      </c>
      <c r="I191" s="24"/>
      <c r="J191" s="24"/>
      <c r="K191" s="24"/>
      <c r="L191" s="24"/>
      <c r="M191" s="24"/>
      <c r="N191" s="24"/>
      <c r="O191" s="24"/>
      <c r="P191" s="24"/>
      <c r="Q191" s="24"/>
      <c r="R191" s="24"/>
      <c r="S191" s="24"/>
      <c r="T191" s="24"/>
      <c r="U191" s="24"/>
      <c r="V191" s="24"/>
      <c r="W191" s="24"/>
      <c r="X191" s="24"/>
      <c r="Y191" s="24"/>
      <c r="Z191" s="24"/>
      <c r="AA191" s="24"/>
      <c r="AB191" s="24"/>
      <c r="AC191" s="24"/>
    </row>
    <row r="192">
      <c r="A192" s="26" t="s">
        <v>2534</v>
      </c>
      <c r="B192" s="26">
        <v>1.0</v>
      </c>
      <c r="C192" s="26" t="s">
        <v>2544</v>
      </c>
      <c r="D192" s="26">
        <f t="shared" ref="D192:E192" si="192">if(F192&gt;=1,1,0)</f>
        <v>0</v>
      </c>
      <c r="E192" s="26">
        <f t="shared" si="192"/>
        <v>0</v>
      </c>
      <c r="F192" s="27">
        <f t="array" ref="F192">SUM((LEN(Sheet2!$K$2:$K$321) - LEN(SUBSTITUTE(Sheet2!$K$2:$K$321, "E1.10", ""))) / LEN("E1.10"))</f>
        <v>0</v>
      </c>
      <c r="G192" s="27">
        <f t="array" ref="G192">SUM((LEN(Sheet2!$M$2:$M$321) - LEN(SUBSTITUTE(Sheet2!$M$2:$M$321, "E1.10", ""))) / LEN("E1.10"))</f>
        <v>0</v>
      </c>
      <c r="H192" s="27">
        <f t="shared" si="3"/>
        <v>0</v>
      </c>
      <c r="I192" s="24"/>
      <c r="J192" s="24"/>
      <c r="K192" s="24"/>
      <c r="L192" s="24"/>
      <c r="M192" s="24"/>
      <c r="N192" s="24"/>
      <c r="O192" s="24"/>
      <c r="P192" s="24"/>
      <c r="Q192" s="24"/>
      <c r="R192" s="24"/>
      <c r="S192" s="24"/>
      <c r="T192" s="24"/>
      <c r="U192" s="24"/>
      <c r="V192" s="24"/>
      <c r="W192" s="24"/>
      <c r="X192" s="24"/>
      <c r="Y192" s="24"/>
      <c r="Z192" s="24"/>
      <c r="AA192" s="24"/>
      <c r="AB192" s="24"/>
      <c r="AC192" s="24"/>
    </row>
    <row r="193">
      <c r="A193" s="26" t="s">
        <v>2534</v>
      </c>
      <c r="B193" s="26">
        <v>1.0</v>
      </c>
      <c r="C193" s="26" t="s">
        <v>2545</v>
      </c>
      <c r="D193" s="26">
        <f t="shared" ref="D193:E193" si="193">if(F193&gt;=1,1,0)</f>
        <v>0</v>
      </c>
      <c r="E193" s="26">
        <f t="shared" si="193"/>
        <v>0</v>
      </c>
      <c r="F193" s="27">
        <f t="array" ref="F193">SUM((LEN(Sheet2!$K$2:$K$321) - LEN(SUBSTITUTE(Sheet2!$K$2:$K$321, "E1.11", ""))) / LEN("E1.11"))</f>
        <v>0</v>
      </c>
      <c r="G193" s="27">
        <f t="array" ref="G193">SUM((LEN(Sheet2!$M$2:$M$321) - LEN(SUBSTITUTE(Sheet2!$M$2:$M$321, "E1.11", ""))) / LEN("E1.11"))</f>
        <v>0</v>
      </c>
      <c r="H193" s="27">
        <f t="shared" si="3"/>
        <v>0</v>
      </c>
      <c r="I193" s="24"/>
      <c r="J193" s="24"/>
      <c r="K193" s="24"/>
      <c r="L193" s="24"/>
      <c r="M193" s="24"/>
      <c r="N193" s="24"/>
      <c r="O193" s="24"/>
      <c r="P193" s="24"/>
      <c r="Q193" s="24"/>
      <c r="R193" s="24"/>
      <c r="S193" s="24"/>
      <c r="T193" s="24"/>
      <c r="U193" s="24"/>
      <c r="V193" s="24"/>
      <c r="W193" s="24"/>
      <c r="X193" s="24"/>
      <c r="Y193" s="24"/>
      <c r="Z193" s="24"/>
      <c r="AA193" s="24"/>
      <c r="AB193" s="24"/>
      <c r="AC193" s="24"/>
    </row>
    <row r="194">
      <c r="A194" s="26" t="s">
        <v>2534</v>
      </c>
      <c r="B194" s="26">
        <v>1.0</v>
      </c>
      <c r="C194" s="26" t="s">
        <v>2546</v>
      </c>
      <c r="D194" s="26">
        <f t="shared" ref="D194:E194" si="194">if(F194&gt;=1,1,0)</f>
        <v>0</v>
      </c>
      <c r="E194" s="26">
        <f t="shared" si="194"/>
        <v>0</v>
      </c>
      <c r="F194" s="27">
        <f t="array" ref="F194">SUM((LEN(Sheet2!$K$2:$K$321) - LEN(SUBSTITUTE(Sheet2!$K$2:$K$321, "E1.12", ""))) / LEN("E1.12"))</f>
        <v>0</v>
      </c>
      <c r="G194" s="27">
        <f t="array" ref="G194">SUM((LEN(Sheet2!$M$2:$M$321) - LEN(SUBSTITUTE(Sheet2!$M$2:$M$321, "E1.12", ""))) / LEN("E1.12"))</f>
        <v>0</v>
      </c>
      <c r="H194" s="27">
        <f t="shared" si="3"/>
        <v>0</v>
      </c>
      <c r="I194" s="24"/>
      <c r="J194" s="24"/>
      <c r="K194" s="24"/>
      <c r="L194" s="24"/>
      <c r="M194" s="24"/>
      <c r="N194" s="24"/>
      <c r="O194" s="24"/>
      <c r="P194" s="24"/>
      <c r="Q194" s="24"/>
      <c r="R194" s="24"/>
      <c r="S194" s="24"/>
      <c r="T194" s="24"/>
      <c r="U194" s="24"/>
      <c r="V194" s="24"/>
      <c r="W194" s="24"/>
      <c r="X194" s="24"/>
      <c r="Y194" s="24"/>
      <c r="Z194" s="24"/>
      <c r="AA194" s="24"/>
      <c r="AB194" s="24"/>
      <c r="AC194" s="24"/>
    </row>
    <row r="195">
      <c r="A195" s="26" t="s">
        <v>2534</v>
      </c>
      <c r="B195" s="26">
        <v>1.0</v>
      </c>
      <c r="C195" s="26" t="s">
        <v>2547</v>
      </c>
      <c r="D195" s="26">
        <f t="shared" ref="D195:E195" si="195">if(F195&gt;=1,1,0)</f>
        <v>0</v>
      </c>
      <c r="E195" s="26">
        <f t="shared" si="195"/>
        <v>0</v>
      </c>
      <c r="F195" s="27">
        <f t="array" ref="F195">SUM((LEN(Sheet2!$K$2:$K$321) - LEN(SUBSTITUTE(Sheet2!$K$2:$K$321, "E1.13", ""))) / LEN("E1.13"))</f>
        <v>0</v>
      </c>
      <c r="G195" s="27">
        <f t="array" ref="G195">SUM((LEN(Sheet2!$M$2:$M$321) - LEN(SUBSTITUTE(Sheet2!$M$2:$M$321, "E1.13", ""))) / LEN("E1.13"))</f>
        <v>0</v>
      </c>
      <c r="H195" s="27">
        <f t="shared" si="3"/>
        <v>0</v>
      </c>
      <c r="I195" s="24"/>
      <c r="J195" s="24"/>
      <c r="K195" s="24"/>
      <c r="L195" s="24"/>
      <c r="M195" s="24"/>
      <c r="N195" s="24"/>
      <c r="O195" s="24"/>
      <c r="P195" s="24"/>
      <c r="Q195" s="24"/>
      <c r="R195" s="24"/>
      <c r="S195" s="24"/>
      <c r="T195" s="24"/>
      <c r="U195" s="24"/>
      <c r="V195" s="24"/>
      <c r="W195" s="24"/>
      <c r="X195" s="24"/>
      <c r="Y195" s="24"/>
      <c r="Z195" s="24"/>
      <c r="AA195" s="24"/>
      <c r="AB195" s="24"/>
      <c r="AC195" s="24"/>
    </row>
    <row r="196">
      <c r="A196" s="26" t="s">
        <v>2534</v>
      </c>
      <c r="B196" s="26">
        <v>1.0</v>
      </c>
      <c r="C196" s="26" t="s">
        <v>2548</v>
      </c>
      <c r="D196" s="26">
        <f t="shared" ref="D196:E196" si="196">if(F196&gt;=1,1,0)</f>
        <v>0</v>
      </c>
      <c r="E196" s="26">
        <f t="shared" si="196"/>
        <v>0</v>
      </c>
      <c r="F196" s="27">
        <f t="array" ref="F196">SUM((LEN(Sheet2!$K$2:$K$321) - LEN(SUBSTITUTE(Sheet2!$K$2:$K$321, "E1.14", ""))) / LEN("E1.14"))</f>
        <v>0</v>
      </c>
      <c r="G196" s="27">
        <f t="array" ref="G196">SUM((LEN(Sheet2!$M$2:$M$321) - LEN(SUBSTITUTE(Sheet2!$M$2:$M$321, "E1.14", ""))) / LEN("E1.14"))</f>
        <v>0</v>
      </c>
      <c r="H196" s="27">
        <f t="shared" si="3"/>
        <v>0</v>
      </c>
      <c r="I196" s="24"/>
      <c r="J196" s="24"/>
      <c r="K196" s="24"/>
      <c r="L196" s="24"/>
      <c r="M196" s="24"/>
      <c r="N196" s="24"/>
      <c r="O196" s="24"/>
      <c r="P196" s="24"/>
      <c r="Q196" s="24"/>
      <c r="R196" s="24"/>
      <c r="S196" s="24"/>
      <c r="T196" s="24"/>
      <c r="U196" s="24"/>
      <c r="V196" s="24"/>
      <c r="W196" s="24"/>
      <c r="X196" s="24"/>
      <c r="Y196" s="24"/>
      <c r="Z196" s="24"/>
      <c r="AA196" s="24"/>
      <c r="AB196" s="24"/>
      <c r="AC196" s="24"/>
    </row>
    <row r="197">
      <c r="A197" s="26" t="s">
        <v>2534</v>
      </c>
      <c r="B197" s="26">
        <v>1.0</v>
      </c>
      <c r="C197" s="26" t="s">
        <v>2549</v>
      </c>
      <c r="D197" s="26">
        <f t="shared" ref="D197:E197" si="197">if(F197&gt;=1,1,0)</f>
        <v>0</v>
      </c>
      <c r="E197" s="26">
        <f t="shared" si="197"/>
        <v>0</v>
      </c>
      <c r="F197" s="27">
        <f t="array" ref="F197">SUM((LEN(Sheet2!$K$2:$K$321) - LEN(SUBSTITUTE(Sheet2!$K$2:$K$321, "E1.15", ""))) / LEN("E1.15"))</f>
        <v>0</v>
      </c>
      <c r="G197" s="27">
        <f t="array" ref="G197">SUM((LEN(Sheet2!$M$2:$M$321) - LEN(SUBSTITUTE(Sheet2!$M$2:$M$321, "E1.15", ""))) / LEN("E1.15"))</f>
        <v>0</v>
      </c>
      <c r="H197" s="27">
        <f t="shared" si="3"/>
        <v>0</v>
      </c>
      <c r="I197" s="24"/>
      <c r="J197" s="24"/>
      <c r="K197" s="24"/>
      <c r="L197" s="24"/>
      <c r="M197" s="24"/>
      <c r="N197" s="24"/>
      <c r="O197" s="24"/>
      <c r="P197" s="24"/>
      <c r="Q197" s="24"/>
      <c r="R197" s="24"/>
      <c r="S197" s="24"/>
      <c r="T197" s="24"/>
      <c r="U197" s="24"/>
      <c r="V197" s="24"/>
      <c r="W197" s="24"/>
      <c r="X197" s="24"/>
      <c r="Y197" s="24"/>
      <c r="Z197" s="24"/>
      <c r="AA197" s="24"/>
      <c r="AB197" s="24"/>
      <c r="AC197" s="24"/>
    </row>
    <row r="198">
      <c r="A198" s="26" t="s">
        <v>2534</v>
      </c>
      <c r="B198" s="26">
        <v>1.0</v>
      </c>
      <c r="C198" s="26" t="s">
        <v>2550</v>
      </c>
      <c r="D198" s="26">
        <f t="shared" ref="D198:E198" si="198">if(F198&gt;=1,1,0)</f>
        <v>0</v>
      </c>
      <c r="E198" s="26">
        <f t="shared" si="198"/>
        <v>0</v>
      </c>
      <c r="F198" s="27">
        <f t="array" ref="F198">SUM((LEN(Sheet2!$K$2:$K$321) - LEN(SUBSTITUTE(Sheet2!$K$2:$K$321, "E1.16", ""))) / LEN("E1.16"))</f>
        <v>0</v>
      </c>
      <c r="G198" s="27">
        <f t="array" ref="G198">SUM((LEN(Sheet2!$M$2:$M$321) - LEN(SUBSTITUTE(Sheet2!$M$2:$M$321, "E1.16", ""))) / LEN("E1.16"))</f>
        <v>0</v>
      </c>
      <c r="H198" s="27">
        <f t="shared" si="3"/>
        <v>0</v>
      </c>
      <c r="I198" s="24"/>
      <c r="J198" s="24"/>
      <c r="K198" s="24"/>
      <c r="L198" s="24"/>
      <c r="M198" s="24"/>
      <c r="N198" s="24"/>
      <c r="O198" s="24"/>
      <c r="P198" s="24"/>
      <c r="Q198" s="24"/>
      <c r="R198" s="24"/>
      <c r="S198" s="24"/>
      <c r="T198" s="24"/>
      <c r="U198" s="24"/>
      <c r="V198" s="24"/>
      <c r="W198" s="24"/>
      <c r="X198" s="24"/>
      <c r="Y198" s="24"/>
      <c r="Z198" s="24"/>
      <c r="AA198" s="24"/>
      <c r="AB198" s="24"/>
      <c r="AC198" s="24"/>
    </row>
    <row r="199">
      <c r="A199" s="26" t="s">
        <v>2534</v>
      </c>
      <c r="B199" s="26">
        <v>1.0</v>
      </c>
      <c r="C199" s="26" t="s">
        <v>2551</v>
      </c>
      <c r="D199" s="26">
        <f t="shared" ref="D199:E199" si="199">if(F199&gt;=1,1,0)</f>
        <v>0</v>
      </c>
      <c r="E199" s="26">
        <f t="shared" si="199"/>
        <v>0</v>
      </c>
      <c r="F199" s="27">
        <f t="array" ref="F199">SUM((LEN(Sheet2!$K$2:$K$321) - LEN(SUBSTITUTE(Sheet2!$K$2:$K$321, "E1.17", ""))) / LEN("E1.17"))</f>
        <v>0</v>
      </c>
      <c r="G199" s="27">
        <f t="array" ref="G199">SUM((LEN(Sheet2!$M$2:$M$321) - LEN(SUBSTITUTE(Sheet2!$M$2:$M$321, "E1.17", ""))) / LEN("E1.17"))</f>
        <v>0</v>
      </c>
      <c r="H199" s="27">
        <f t="shared" si="3"/>
        <v>0</v>
      </c>
      <c r="I199" s="24"/>
      <c r="J199" s="24"/>
      <c r="K199" s="24"/>
      <c r="L199" s="24"/>
      <c r="M199" s="24"/>
      <c r="N199" s="24"/>
      <c r="O199" s="24"/>
      <c r="P199" s="24"/>
      <c r="Q199" s="24"/>
      <c r="R199" s="24"/>
      <c r="S199" s="24"/>
      <c r="T199" s="24"/>
      <c r="U199" s="24"/>
      <c r="V199" s="24"/>
      <c r="W199" s="24"/>
      <c r="X199" s="24"/>
      <c r="Y199" s="24"/>
      <c r="Z199" s="24"/>
      <c r="AA199" s="24"/>
      <c r="AB199" s="24"/>
      <c r="AC199" s="24"/>
    </row>
    <row r="200">
      <c r="A200" s="26" t="s">
        <v>2534</v>
      </c>
      <c r="B200" s="26">
        <v>1.0</v>
      </c>
      <c r="C200" s="26" t="s">
        <v>2552</v>
      </c>
      <c r="D200" s="26">
        <f t="shared" ref="D200:E200" si="200">if(F200&gt;=1,1,0)</f>
        <v>0</v>
      </c>
      <c r="E200" s="26">
        <f t="shared" si="200"/>
        <v>0</v>
      </c>
      <c r="F200" s="27">
        <f t="array" ref="F200">SUM((LEN(Sheet2!$K$2:$K$321) - LEN(SUBSTITUTE(Sheet2!$K$2:$K$321, "E1.18", ""))) / LEN("E1.18"))</f>
        <v>0</v>
      </c>
      <c r="G200" s="27">
        <f t="array" ref="G200">SUM((LEN(Sheet2!$M$2:$M$321) - LEN(SUBSTITUTE(Sheet2!$M$2:$M$321, "E1.18", ""))) / LEN("E1.18"))</f>
        <v>0</v>
      </c>
      <c r="H200" s="27">
        <f t="shared" si="3"/>
        <v>0</v>
      </c>
      <c r="I200" s="24"/>
      <c r="J200" s="24"/>
      <c r="K200" s="24"/>
      <c r="L200" s="24"/>
      <c r="M200" s="24"/>
      <c r="N200" s="24"/>
      <c r="O200" s="24"/>
      <c r="P200" s="24"/>
      <c r="Q200" s="24"/>
      <c r="R200" s="24"/>
      <c r="S200" s="24"/>
      <c r="T200" s="24"/>
      <c r="U200" s="24"/>
      <c r="V200" s="24"/>
      <c r="W200" s="24"/>
      <c r="X200" s="24"/>
      <c r="Y200" s="24"/>
      <c r="Z200" s="24"/>
      <c r="AA200" s="24"/>
      <c r="AB200" s="24"/>
      <c r="AC200" s="24"/>
    </row>
    <row r="201">
      <c r="A201" s="26" t="s">
        <v>2534</v>
      </c>
      <c r="B201" s="26">
        <v>1.0</v>
      </c>
      <c r="C201" s="26" t="s">
        <v>2553</v>
      </c>
      <c r="D201" s="26">
        <f t="shared" ref="D201:E201" si="201">if(F201&gt;=1,1,0)</f>
        <v>0</v>
      </c>
      <c r="E201" s="26">
        <f t="shared" si="201"/>
        <v>0</v>
      </c>
      <c r="F201" s="27">
        <f t="array" ref="F201">SUM((LEN(Sheet2!$K$2:$K$321) - LEN(SUBSTITUTE(Sheet2!$K$2:$K$321, "E1.19", ""))) / LEN("E1.19"))</f>
        <v>0</v>
      </c>
      <c r="G201" s="27">
        <f t="array" ref="G201">SUM((LEN(Sheet2!$M$2:$M$321) - LEN(SUBSTITUTE(Sheet2!$M$2:$M$321, "E1.19", ""))) / LEN("E1.19"))</f>
        <v>0</v>
      </c>
      <c r="H201" s="27">
        <f t="shared" si="3"/>
        <v>0</v>
      </c>
      <c r="I201" s="24"/>
      <c r="J201" s="24"/>
      <c r="K201" s="24"/>
      <c r="L201" s="24"/>
      <c r="M201" s="24"/>
      <c r="N201" s="24"/>
      <c r="O201" s="24"/>
      <c r="P201" s="24"/>
      <c r="Q201" s="24"/>
      <c r="R201" s="24"/>
      <c r="S201" s="24"/>
      <c r="T201" s="24"/>
      <c r="U201" s="24"/>
      <c r="V201" s="24"/>
      <c r="W201" s="24"/>
      <c r="X201" s="24"/>
      <c r="Y201" s="24"/>
      <c r="Z201" s="24"/>
      <c r="AA201" s="24"/>
      <c r="AB201" s="24"/>
      <c r="AC201" s="24"/>
    </row>
    <row r="202">
      <c r="A202" s="26" t="s">
        <v>2534</v>
      </c>
      <c r="B202" s="26">
        <v>1.0</v>
      </c>
      <c r="C202" s="26" t="s">
        <v>2554</v>
      </c>
      <c r="D202" s="26">
        <f t="shared" ref="D202:E202" si="202">if(F202&gt;=1,1,0)</f>
        <v>0</v>
      </c>
      <c r="E202" s="26">
        <f t="shared" si="202"/>
        <v>0</v>
      </c>
      <c r="F202" s="27">
        <f t="array" ref="F202">SUM((LEN(Sheet2!$K$2:$K$321) - LEN(SUBSTITUTE(Sheet2!$K$2:$K$321, "E1.20", ""))) / LEN("E1.20"))</f>
        <v>0</v>
      </c>
      <c r="G202" s="27">
        <f t="array" ref="G202">SUM((LEN(Sheet2!$M$2:$M$321) - LEN(SUBSTITUTE(Sheet2!$M$2:$M$321, "E1.20", ""))) / LEN("E1.20"))</f>
        <v>0</v>
      </c>
      <c r="H202" s="27">
        <f t="shared" si="3"/>
        <v>0</v>
      </c>
      <c r="I202" s="24"/>
      <c r="J202" s="24"/>
      <c r="K202" s="24"/>
      <c r="L202" s="24"/>
      <c r="M202" s="24"/>
      <c r="N202" s="24"/>
      <c r="O202" s="24"/>
      <c r="P202" s="24"/>
      <c r="Q202" s="24"/>
      <c r="R202" s="24"/>
      <c r="S202" s="24"/>
      <c r="T202" s="24"/>
      <c r="U202" s="24"/>
      <c r="V202" s="24"/>
      <c r="W202" s="24"/>
      <c r="X202" s="24"/>
      <c r="Y202" s="24"/>
      <c r="Z202" s="24"/>
      <c r="AA202" s="24"/>
      <c r="AB202" s="24"/>
      <c r="AC202" s="24"/>
    </row>
    <row r="203">
      <c r="A203" s="26" t="s">
        <v>2534</v>
      </c>
      <c r="B203" s="26">
        <v>2.0</v>
      </c>
      <c r="C203" s="26" t="s">
        <v>2555</v>
      </c>
      <c r="D203" s="26">
        <f t="shared" ref="D203:E203" si="203">if(F203&gt;=1,1,0)</f>
        <v>1</v>
      </c>
      <c r="E203" s="26">
        <f t="shared" si="203"/>
        <v>1</v>
      </c>
      <c r="F203" s="27">
        <f t="array" ref="F203">SUM((LEN(Sheet2!$K$2:$K$321) - LEN(SUBSTITUTE(Sheet2!$K$2:$K$321, "E2.1", ""))) / LEN("E2.1"))</f>
        <v>1</v>
      </c>
      <c r="G203" s="27">
        <f t="array" ref="G203">SUM((LEN(Sheet2!$M$2:$M$321) - LEN(SUBSTITUTE(Sheet2!$M$2:$M$321, "E2.1", ""))) / LEN("E2.1"))</f>
        <v>6</v>
      </c>
      <c r="H203" s="27">
        <f t="shared" si="3"/>
        <v>7</v>
      </c>
      <c r="I203" s="24"/>
      <c r="J203" s="24"/>
      <c r="K203" s="24"/>
      <c r="L203" s="24"/>
      <c r="M203" s="24"/>
      <c r="N203" s="24"/>
      <c r="O203" s="24"/>
      <c r="P203" s="24"/>
      <c r="Q203" s="24"/>
      <c r="R203" s="24"/>
      <c r="S203" s="24"/>
      <c r="T203" s="24"/>
      <c r="U203" s="24"/>
      <c r="V203" s="24"/>
      <c r="W203" s="24"/>
      <c r="X203" s="24"/>
      <c r="Y203" s="24"/>
      <c r="Z203" s="24"/>
      <c r="AA203" s="24"/>
      <c r="AB203" s="24"/>
      <c r="AC203" s="24"/>
    </row>
    <row r="204">
      <c r="A204" s="26" t="s">
        <v>2534</v>
      </c>
      <c r="B204" s="26">
        <v>2.0</v>
      </c>
      <c r="C204" s="26" t="s">
        <v>2556</v>
      </c>
      <c r="D204" s="26">
        <f t="shared" ref="D204:E204" si="204">if(F204&gt;=1,1,0)</f>
        <v>0</v>
      </c>
      <c r="E204" s="26">
        <f t="shared" si="204"/>
        <v>1</v>
      </c>
      <c r="F204" s="27">
        <f t="array" ref="F204">SUM((LEN(Sheet2!$K$2:$K$321) - LEN(SUBSTITUTE(Sheet2!$K$2:$K$321, "E2.2", ""))) / LEN("E2.2"))</f>
        <v>0</v>
      </c>
      <c r="G204" s="27">
        <f t="array" ref="G204">SUM((LEN(Sheet2!$M$2:$M$321) - LEN(SUBSTITUTE(Sheet2!$M$2:$M$321, "E2.2", ""))) / LEN("E2.2"))</f>
        <v>20</v>
      </c>
      <c r="H204" s="27">
        <f t="shared" si="3"/>
        <v>20</v>
      </c>
      <c r="I204" s="24"/>
      <c r="J204" s="24"/>
      <c r="K204" s="24"/>
      <c r="L204" s="24"/>
      <c r="M204" s="24"/>
      <c r="N204" s="24"/>
      <c r="O204" s="24"/>
      <c r="P204" s="24"/>
      <c r="Q204" s="24"/>
      <c r="R204" s="24"/>
      <c r="S204" s="24"/>
      <c r="T204" s="24"/>
      <c r="U204" s="24"/>
      <c r="V204" s="24"/>
      <c r="W204" s="24"/>
      <c r="X204" s="24"/>
      <c r="Y204" s="24"/>
      <c r="Z204" s="24"/>
      <c r="AA204" s="24"/>
      <c r="AB204" s="24"/>
      <c r="AC204" s="24"/>
    </row>
    <row r="205">
      <c r="A205" s="26" t="s">
        <v>2534</v>
      </c>
      <c r="B205" s="26">
        <v>2.0</v>
      </c>
      <c r="C205" s="26" t="s">
        <v>2557</v>
      </c>
      <c r="D205" s="26">
        <f t="shared" ref="D205:E205" si="205">if(F205&gt;=1,1,0)</f>
        <v>0</v>
      </c>
      <c r="E205" s="26">
        <f t="shared" si="205"/>
        <v>1</v>
      </c>
      <c r="F205" s="27">
        <f t="array" ref="F205">SUM((LEN(Sheet2!$K$2:$K$321) - LEN(SUBSTITUTE(Sheet2!$K$2:$K$321, "E2.3", ""))) / LEN("E2.3"))</f>
        <v>0</v>
      </c>
      <c r="G205" s="27">
        <f t="array" ref="G205">SUM((LEN(Sheet2!$M$2:$M$321) - LEN(SUBSTITUTE(Sheet2!$M$2:$M$321, "E2.3", ""))) / LEN("E2.3"))</f>
        <v>2</v>
      </c>
      <c r="H205" s="27">
        <f t="shared" si="3"/>
        <v>2</v>
      </c>
      <c r="I205" s="24"/>
      <c r="J205" s="24"/>
      <c r="K205" s="24"/>
      <c r="L205" s="24"/>
      <c r="M205" s="24"/>
      <c r="N205" s="24"/>
      <c r="O205" s="24"/>
      <c r="P205" s="24"/>
      <c r="Q205" s="24"/>
      <c r="R205" s="24"/>
      <c r="S205" s="24"/>
      <c r="T205" s="24"/>
      <c r="U205" s="24"/>
      <c r="V205" s="24"/>
      <c r="W205" s="24"/>
      <c r="X205" s="24"/>
      <c r="Y205" s="24"/>
      <c r="Z205" s="24"/>
      <c r="AA205" s="24"/>
      <c r="AB205" s="24"/>
      <c r="AC205" s="24"/>
    </row>
    <row r="206">
      <c r="A206" s="26" t="s">
        <v>2534</v>
      </c>
      <c r="B206" s="26">
        <v>2.0</v>
      </c>
      <c r="C206" s="26" t="s">
        <v>2558</v>
      </c>
      <c r="D206" s="26">
        <f t="shared" ref="D206:E206" si="206">if(F206&gt;=1,1,0)</f>
        <v>0</v>
      </c>
      <c r="E206" s="26">
        <f t="shared" si="206"/>
        <v>1</v>
      </c>
      <c r="F206" s="27">
        <f t="array" ref="F206">SUM((LEN(Sheet2!$K$2:$K$321) - LEN(SUBSTITUTE(Sheet2!$K$2:$K$321, "E2.4", ""))) / LEN("E2.4"))</f>
        <v>0</v>
      </c>
      <c r="G206" s="27">
        <f t="array" ref="G206">SUM((LEN(Sheet2!$M$2:$M$321) - LEN(SUBSTITUTE(Sheet2!$M$2:$M$321, "E2.4", ""))) / LEN("E2.4"))</f>
        <v>4</v>
      </c>
      <c r="H206" s="27">
        <f t="shared" si="3"/>
        <v>4</v>
      </c>
      <c r="I206" s="24"/>
      <c r="J206" s="24"/>
      <c r="K206" s="24"/>
      <c r="L206" s="24"/>
      <c r="M206" s="24"/>
      <c r="N206" s="24"/>
      <c r="O206" s="24"/>
      <c r="P206" s="24"/>
      <c r="Q206" s="24"/>
      <c r="R206" s="24"/>
      <c r="S206" s="24"/>
      <c r="T206" s="24"/>
      <c r="U206" s="24"/>
      <c r="V206" s="24"/>
      <c r="W206" s="24"/>
      <c r="X206" s="24"/>
      <c r="Y206" s="24"/>
      <c r="Z206" s="24"/>
      <c r="AA206" s="24"/>
      <c r="AB206" s="24"/>
      <c r="AC206" s="24"/>
    </row>
    <row r="207">
      <c r="A207" s="26" t="s">
        <v>2534</v>
      </c>
      <c r="B207" s="26">
        <v>2.0</v>
      </c>
      <c r="C207" s="26" t="s">
        <v>2559</v>
      </c>
      <c r="D207" s="26">
        <f t="shared" ref="D207:E207" si="207">if(F207&gt;=1,1,0)</f>
        <v>0</v>
      </c>
      <c r="E207" s="26">
        <f t="shared" si="207"/>
        <v>0</v>
      </c>
      <c r="F207" s="27">
        <f t="array" ref="F207">SUM((LEN(Sheet2!$K$2:$K$321) - LEN(SUBSTITUTE(Sheet2!$K$2:$K$321, "E2.5", ""))) / LEN("E2.5"))</f>
        <v>0</v>
      </c>
      <c r="G207" s="27">
        <f t="array" ref="G207">SUM((LEN(Sheet2!$M$2:$M$321) - LEN(SUBSTITUTE(Sheet2!$M$2:$M$321, "E2.5", ""))) / LEN("E2.5"))</f>
        <v>0</v>
      </c>
      <c r="H207" s="27">
        <f t="shared" si="3"/>
        <v>0</v>
      </c>
      <c r="I207" s="24"/>
      <c r="J207" s="24"/>
      <c r="K207" s="24"/>
      <c r="L207" s="24"/>
      <c r="M207" s="24"/>
      <c r="N207" s="24"/>
      <c r="O207" s="24"/>
      <c r="P207" s="24"/>
      <c r="Q207" s="24"/>
      <c r="R207" s="24"/>
      <c r="S207" s="24"/>
      <c r="T207" s="24"/>
      <c r="U207" s="24"/>
      <c r="V207" s="24"/>
      <c r="W207" s="24"/>
      <c r="X207" s="24"/>
      <c r="Y207" s="24"/>
      <c r="Z207" s="24"/>
      <c r="AA207" s="24"/>
      <c r="AB207" s="24"/>
      <c r="AC207" s="24"/>
    </row>
    <row r="208">
      <c r="A208" s="26" t="s">
        <v>2534</v>
      </c>
      <c r="B208" s="26">
        <v>2.0</v>
      </c>
      <c r="C208" s="26" t="s">
        <v>2560</v>
      </c>
      <c r="D208" s="26">
        <f t="shared" ref="D208:E208" si="208">if(F208&gt;=1,1,0)</f>
        <v>0</v>
      </c>
      <c r="E208" s="26">
        <f t="shared" si="208"/>
        <v>0</v>
      </c>
      <c r="F208" s="27">
        <f t="array" ref="F208">SUM((LEN(Sheet2!$K$2:$K$321) - LEN(SUBSTITUTE(Sheet2!$K$2:$K$321, "E2.6", ""))) / LEN("E2.6"))</f>
        <v>0</v>
      </c>
      <c r="G208" s="27">
        <f t="array" ref="G208">SUM((LEN(Sheet2!$M$2:$M$321) - LEN(SUBSTITUTE(Sheet2!$M$2:$M$321, "E2.6", ""))) / LEN("E2.6"))</f>
        <v>0</v>
      </c>
      <c r="H208" s="27">
        <f t="shared" si="3"/>
        <v>0</v>
      </c>
      <c r="I208" s="24"/>
      <c r="J208" s="24"/>
      <c r="K208" s="24"/>
      <c r="L208" s="24"/>
      <c r="M208" s="24"/>
      <c r="N208" s="24"/>
      <c r="O208" s="24"/>
      <c r="P208" s="24"/>
      <c r="Q208" s="24"/>
      <c r="R208" s="24"/>
      <c r="S208" s="24"/>
      <c r="T208" s="24"/>
      <c r="U208" s="24"/>
      <c r="V208" s="24"/>
      <c r="W208" s="24"/>
      <c r="X208" s="24"/>
      <c r="Y208" s="24"/>
      <c r="Z208" s="24"/>
      <c r="AA208" s="24"/>
      <c r="AB208" s="24"/>
      <c r="AC208" s="24"/>
    </row>
    <row r="209">
      <c r="A209" s="26" t="s">
        <v>2534</v>
      </c>
      <c r="B209" s="26">
        <v>2.0</v>
      </c>
      <c r="C209" s="26" t="s">
        <v>2561</v>
      </c>
      <c r="D209" s="26">
        <f t="shared" ref="D209:E209" si="209">if(F209&gt;=1,1,0)</f>
        <v>0</v>
      </c>
      <c r="E209" s="26">
        <f t="shared" si="209"/>
        <v>0</v>
      </c>
      <c r="F209" s="27">
        <f t="array" ref="F209">SUM((LEN(Sheet2!$K$2:$K$321) - LEN(SUBSTITUTE(Sheet2!$K$2:$K$321, "E2.7", ""))) / LEN("E2.7"))</f>
        <v>0</v>
      </c>
      <c r="G209" s="27">
        <f t="array" ref="G209">SUM((LEN(Sheet2!$M$2:$M$321) - LEN(SUBSTITUTE(Sheet2!$M$2:$M$321, "E2.7", ""))) / LEN("E2.7"))</f>
        <v>0</v>
      </c>
      <c r="H209" s="27">
        <f t="shared" si="3"/>
        <v>0</v>
      </c>
      <c r="I209" s="24"/>
      <c r="J209" s="24"/>
      <c r="K209" s="24"/>
      <c r="L209" s="24"/>
      <c r="M209" s="24"/>
      <c r="N209" s="24"/>
      <c r="O209" s="24"/>
      <c r="P209" s="24"/>
      <c r="Q209" s="24"/>
      <c r="R209" s="24"/>
      <c r="S209" s="24"/>
      <c r="T209" s="24"/>
      <c r="U209" s="24"/>
      <c r="V209" s="24"/>
      <c r="W209" s="24"/>
      <c r="X209" s="24"/>
      <c r="Y209" s="24"/>
      <c r="Z209" s="24"/>
      <c r="AA209" s="24"/>
      <c r="AB209" s="24"/>
      <c r="AC209" s="24"/>
    </row>
    <row r="210">
      <c r="A210" s="26" t="s">
        <v>2534</v>
      </c>
      <c r="B210" s="26">
        <v>2.0</v>
      </c>
      <c r="C210" s="26" t="s">
        <v>2562</v>
      </c>
      <c r="D210" s="26">
        <f t="shared" ref="D210:E210" si="210">if(F210&gt;=1,1,0)</f>
        <v>0</v>
      </c>
      <c r="E210" s="26">
        <f t="shared" si="210"/>
        <v>0</v>
      </c>
      <c r="F210" s="27">
        <f t="array" ref="F210">SUM((LEN(Sheet2!$K$2:$K$321) - LEN(SUBSTITUTE(Sheet2!$K$2:$K$321, "E2.8", ""))) / LEN("E2.8"))</f>
        <v>0</v>
      </c>
      <c r="G210" s="27">
        <f t="array" ref="G210">SUM((LEN(Sheet2!$M$2:$M$321) - LEN(SUBSTITUTE(Sheet2!$M$2:$M$321, "E2.8", ""))) / LEN("E2.8"))</f>
        <v>0</v>
      </c>
      <c r="H210" s="27">
        <f t="shared" si="3"/>
        <v>0</v>
      </c>
      <c r="I210" s="24"/>
      <c r="J210" s="24"/>
      <c r="K210" s="24"/>
      <c r="L210" s="24"/>
      <c r="M210" s="24"/>
      <c r="N210" s="24"/>
      <c r="O210" s="24"/>
      <c r="P210" s="24"/>
      <c r="Q210" s="24"/>
      <c r="R210" s="24"/>
      <c r="S210" s="24"/>
      <c r="T210" s="24"/>
      <c r="U210" s="24"/>
      <c r="V210" s="24"/>
      <c r="W210" s="24"/>
      <c r="X210" s="24"/>
      <c r="Y210" s="24"/>
      <c r="Z210" s="24"/>
      <c r="AA210" s="24"/>
      <c r="AB210" s="24"/>
      <c r="AC210" s="24"/>
    </row>
    <row r="211">
      <c r="A211" s="26" t="s">
        <v>2534</v>
      </c>
      <c r="B211" s="26">
        <v>2.0</v>
      </c>
      <c r="C211" s="26" t="s">
        <v>2563</v>
      </c>
      <c r="D211" s="26">
        <f t="shared" ref="D211:E211" si="211">if(F211&gt;=1,1,0)</f>
        <v>0</v>
      </c>
      <c r="E211" s="26">
        <f t="shared" si="211"/>
        <v>0</v>
      </c>
      <c r="F211" s="27">
        <f t="array" ref="F211">SUM((LEN(Sheet2!$K$2:$K$321) - LEN(SUBSTITUTE(Sheet2!$K$2:$K$321, "E2.9", ""))) / LEN("E2.9"))</f>
        <v>0</v>
      </c>
      <c r="G211" s="27">
        <f t="array" ref="G211">SUM((LEN(Sheet2!$M$2:$M$321) - LEN(SUBSTITUTE(Sheet2!$M$2:$M$321, "E2.9", ""))) / LEN("E2.9"))</f>
        <v>0</v>
      </c>
      <c r="H211" s="27">
        <f t="shared" si="3"/>
        <v>0</v>
      </c>
      <c r="I211" s="24"/>
      <c r="J211" s="24"/>
      <c r="K211" s="24"/>
      <c r="L211" s="24"/>
      <c r="M211" s="24"/>
      <c r="N211" s="24"/>
      <c r="O211" s="24"/>
      <c r="P211" s="24"/>
      <c r="Q211" s="24"/>
      <c r="R211" s="24"/>
      <c r="S211" s="24"/>
      <c r="T211" s="24"/>
      <c r="U211" s="24"/>
      <c r="V211" s="24"/>
      <c r="W211" s="24"/>
      <c r="X211" s="24"/>
      <c r="Y211" s="24"/>
      <c r="Z211" s="24"/>
      <c r="AA211" s="24"/>
      <c r="AB211" s="24"/>
      <c r="AC211" s="24"/>
    </row>
    <row r="212">
      <c r="A212" s="26" t="s">
        <v>2534</v>
      </c>
      <c r="B212" s="26">
        <v>2.0</v>
      </c>
      <c r="C212" s="26" t="s">
        <v>2564</v>
      </c>
      <c r="D212" s="26">
        <f t="shared" ref="D212:E212" si="212">if(F212&gt;=1,1,0)</f>
        <v>0</v>
      </c>
      <c r="E212" s="26">
        <f t="shared" si="212"/>
        <v>0</v>
      </c>
      <c r="F212" s="27">
        <f t="array" ref="F212">SUM((LEN(Sheet2!$K$2:$K$321) - LEN(SUBSTITUTE(Sheet2!$K$2:$K$321, "E2.10", ""))) / LEN("E2.10"))</f>
        <v>0</v>
      </c>
      <c r="G212" s="27">
        <f t="array" ref="G212">SUM((LEN(Sheet2!$M$2:$M$321) - LEN(SUBSTITUTE(Sheet2!$M$2:$M$321, "E2.10", ""))) / LEN("E2.10"))</f>
        <v>0</v>
      </c>
      <c r="H212" s="27">
        <f t="shared" si="3"/>
        <v>0</v>
      </c>
      <c r="I212" s="24"/>
      <c r="J212" s="24"/>
      <c r="K212" s="24"/>
      <c r="L212" s="24"/>
      <c r="M212" s="24"/>
      <c r="N212" s="24"/>
      <c r="O212" s="24"/>
      <c r="P212" s="24"/>
      <c r="Q212" s="24"/>
      <c r="R212" s="24"/>
      <c r="S212" s="24"/>
      <c r="T212" s="24"/>
      <c r="U212" s="24"/>
      <c r="V212" s="24"/>
      <c r="W212" s="24"/>
      <c r="X212" s="24"/>
      <c r="Y212" s="24"/>
      <c r="Z212" s="24"/>
      <c r="AA212" s="24"/>
      <c r="AB212" s="24"/>
      <c r="AC212" s="24"/>
    </row>
    <row r="213">
      <c r="A213" s="26" t="s">
        <v>2534</v>
      </c>
      <c r="B213" s="26">
        <v>2.0</v>
      </c>
      <c r="C213" s="26" t="s">
        <v>2565</v>
      </c>
      <c r="D213" s="26">
        <f t="shared" ref="D213:E213" si="213">if(F213&gt;=1,1,0)</f>
        <v>0</v>
      </c>
      <c r="E213" s="26">
        <f t="shared" si="213"/>
        <v>0</v>
      </c>
      <c r="F213" s="27">
        <f t="array" ref="F213">SUM((LEN(Sheet2!$K$2:$K$321) - LEN(SUBSTITUTE(Sheet2!$K$2:$K$321, "E2.11", ""))) / LEN("E2.11"))</f>
        <v>0</v>
      </c>
      <c r="G213" s="27">
        <f t="array" ref="G213">SUM((LEN(Sheet2!$M$2:$M$321) - LEN(SUBSTITUTE(Sheet2!$M$2:$M$321, "E2.11", ""))) / LEN("E2.11"))</f>
        <v>0</v>
      </c>
      <c r="H213" s="27">
        <f t="shared" si="3"/>
        <v>0</v>
      </c>
      <c r="I213" s="24"/>
      <c r="J213" s="24"/>
      <c r="K213" s="24"/>
      <c r="L213" s="24"/>
      <c r="M213" s="24"/>
      <c r="N213" s="24"/>
      <c r="O213" s="24"/>
      <c r="P213" s="24"/>
      <c r="Q213" s="24"/>
      <c r="R213" s="24"/>
      <c r="S213" s="24"/>
      <c r="T213" s="24"/>
      <c r="U213" s="24"/>
      <c r="V213" s="24"/>
      <c r="W213" s="24"/>
      <c r="X213" s="24"/>
      <c r="Y213" s="24"/>
      <c r="Z213" s="24"/>
      <c r="AA213" s="24"/>
      <c r="AB213" s="24"/>
      <c r="AC213" s="24"/>
    </row>
    <row r="214">
      <c r="A214" s="26" t="s">
        <v>2534</v>
      </c>
      <c r="B214" s="26">
        <v>3.0</v>
      </c>
      <c r="C214" s="26" t="s">
        <v>2566</v>
      </c>
      <c r="D214" s="26">
        <f t="shared" ref="D214:E214" si="214">if(F214&gt;=1,1,0)</f>
        <v>1</v>
      </c>
      <c r="E214" s="26">
        <f t="shared" si="214"/>
        <v>1</v>
      </c>
      <c r="F214" s="27">
        <f t="array" ref="F214">SUM((LEN(Sheet2!$K$2:$K$321) - LEN(SUBSTITUTE(Sheet2!$K$2:$K$321, "E3.1", ""))) / LEN("E3.1"))</f>
        <v>1</v>
      </c>
      <c r="G214" s="27">
        <f t="array" ref="G214">SUM((LEN(Sheet2!$M$2:$M$321) - LEN(SUBSTITUTE(Sheet2!$M$2:$M$321, "E3.1", ""))) / LEN("E3.1"))</f>
        <v>4</v>
      </c>
      <c r="H214" s="27">
        <f t="shared" si="3"/>
        <v>5</v>
      </c>
      <c r="I214" s="24"/>
      <c r="J214" s="24"/>
      <c r="K214" s="24"/>
      <c r="L214" s="24"/>
      <c r="M214" s="24"/>
      <c r="N214" s="24"/>
      <c r="O214" s="24"/>
      <c r="P214" s="24"/>
      <c r="Q214" s="24"/>
      <c r="R214" s="24"/>
      <c r="S214" s="24"/>
      <c r="T214" s="24"/>
      <c r="U214" s="24"/>
      <c r="V214" s="24"/>
      <c r="W214" s="24"/>
      <c r="X214" s="24"/>
      <c r="Y214" s="24"/>
      <c r="Z214" s="24"/>
      <c r="AA214" s="24"/>
      <c r="AB214" s="24"/>
      <c r="AC214" s="24"/>
    </row>
    <row r="215">
      <c r="A215" s="26" t="s">
        <v>2534</v>
      </c>
      <c r="B215" s="26">
        <v>3.0</v>
      </c>
      <c r="C215" s="26" t="s">
        <v>2567</v>
      </c>
      <c r="D215" s="26">
        <f t="shared" ref="D215:E215" si="215">if(F215&gt;=1,1,0)</f>
        <v>1</v>
      </c>
      <c r="E215" s="26">
        <f t="shared" si="215"/>
        <v>1</v>
      </c>
      <c r="F215" s="27">
        <f t="array" ref="F215">SUM((LEN(Sheet2!$K$2:$K$321) - LEN(SUBSTITUTE(Sheet2!$K$2:$K$321, "E3.2", ""))) / LEN("E3.2"))</f>
        <v>5</v>
      </c>
      <c r="G215" s="27">
        <f t="array" ref="G215">SUM((LEN(Sheet2!$M$2:$M$321) - LEN(SUBSTITUTE(Sheet2!$M$2:$M$321, "E3.2", ""))) / LEN("E3.2"))</f>
        <v>4</v>
      </c>
      <c r="H215" s="27">
        <f t="shared" si="3"/>
        <v>9</v>
      </c>
      <c r="I215" s="24"/>
      <c r="J215" s="24"/>
      <c r="K215" s="24"/>
      <c r="L215" s="24"/>
      <c r="M215" s="24"/>
      <c r="N215" s="24"/>
      <c r="O215" s="24"/>
      <c r="P215" s="24"/>
      <c r="Q215" s="24"/>
      <c r="R215" s="24"/>
      <c r="S215" s="24"/>
      <c r="T215" s="24"/>
      <c r="U215" s="24"/>
      <c r="V215" s="24"/>
      <c r="W215" s="24"/>
      <c r="X215" s="24"/>
      <c r="Y215" s="24"/>
      <c r="Z215" s="24"/>
      <c r="AA215" s="24"/>
      <c r="AB215" s="24"/>
      <c r="AC215" s="24"/>
    </row>
    <row r="216">
      <c r="A216" s="26" t="s">
        <v>2534</v>
      </c>
      <c r="B216" s="26">
        <v>3.0</v>
      </c>
      <c r="C216" s="26" t="s">
        <v>2568</v>
      </c>
      <c r="D216" s="26">
        <f t="shared" ref="D216:E216" si="216">if(F216&gt;=1,1,0)</f>
        <v>1</v>
      </c>
      <c r="E216" s="26">
        <f t="shared" si="216"/>
        <v>1</v>
      </c>
      <c r="F216" s="27">
        <f t="array" ref="F216">SUM((LEN(Sheet2!$K$2:$K$321) - LEN(SUBSTITUTE(Sheet2!$K$2:$K$321, "E3.3", ""))) / LEN("E3.3"))</f>
        <v>1</v>
      </c>
      <c r="G216" s="27">
        <f t="array" ref="G216">SUM((LEN(Sheet2!$M$2:$M$321) - LEN(SUBSTITUTE(Sheet2!$M$2:$M$321, "E3.3", ""))) / LEN("E3.3"))</f>
        <v>2</v>
      </c>
      <c r="H216" s="27">
        <f t="shared" si="3"/>
        <v>3</v>
      </c>
      <c r="I216" s="24"/>
      <c r="J216" s="24"/>
      <c r="K216" s="24"/>
      <c r="L216" s="24"/>
      <c r="M216" s="24"/>
      <c r="N216" s="24"/>
      <c r="O216" s="24"/>
      <c r="P216" s="24"/>
      <c r="Q216" s="24"/>
      <c r="R216" s="24"/>
      <c r="S216" s="24"/>
      <c r="T216" s="24"/>
      <c r="U216" s="24"/>
      <c r="V216" s="24"/>
      <c r="W216" s="24"/>
      <c r="X216" s="24"/>
      <c r="Y216" s="24"/>
      <c r="Z216" s="24"/>
      <c r="AA216" s="24"/>
      <c r="AB216" s="24"/>
      <c r="AC216" s="24"/>
    </row>
    <row r="217">
      <c r="A217" s="26" t="s">
        <v>2534</v>
      </c>
      <c r="B217" s="26">
        <v>3.0</v>
      </c>
      <c r="C217" s="26" t="s">
        <v>2569</v>
      </c>
      <c r="D217" s="26">
        <f t="shared" ref="D217:E217" si="217">if(F217&gt;=1,1,0)</f>
        <v>1</v>
      </c>
      <c r="E217" s="26">
        <f t="shared" si="217"/>
        <v>1</v>
      </c>
      <c r="F217" s="27">
        <f t="array" ref="F217">SUM((LEN(Sheet2!$K$2:$K$321) - LEN(SUBSTITUTE(Sheet2!$K$2:$K$321, "E3.4", ""))) / LEN("E3.4"))</f>
        <v>3</v>
      </c>
      <c r="G217" s="27">
        <f t="array" ref="G217">SUM((LEN(Sheet2!$M$2:$M$321) - LEN(SUBSTITUTE(Sheet2!$M$2:$M$321, "E3.4", ""))) / LEN("E3.4"))</f>
        <v>8</v>
      </c>
      <c r="H217" s="27">
        <f t="shared" si="3"/>
        <v>11</v>
      </c>
      <c r="I217" s="24"/>
      <c r="J217" s="24"/>
      <c r="K217" s="24"/>
      <c r="L217" s="24"/>
      <c r="M217" s="24"/>
      <c r="N217" s="24"/>
      <c r="O217" s="24"/>
      <c r="P217" s="24"/>
      <c r="Q217" s="24"/>
      <c r="R217" s="24"/>
      <c r="S217" s="24"/>
      <c r="T217" s="24"/>
      <c r="U217" s="24"/>
      <c r="V217" s="24"/>
      <c r="W217" s="24"/>
      <c r="X217" s="24"/>
      <c r="Y217" s="24"/>
      <c r="Z217" s="24"/>
      <c r="AA217" s="24"/>
      <c r="AB217" s="24"/>
      <c r="AC217" s="24"/>
    </row>
    <row r="218">
      <c r="A218" s="24"/>
      <c r="B218" s="24"/>
      <c r="C218" s="24"/>
      <c r="D218" s="32">
        <f t="shared" ref="D218:E218" si="218">AVERAGE(D2:D217)</f>
        <v>0.4074074074</v>
      </c>
      <c r="E218" s="32">
        <f t="shared" si="218"/>
        <v>0.4490740741</v>
      </c>
      <c r="F218" s="24"/>
      <c r="G218" s="24"/>
      <c r="H218" s="27"/>
      <c r="I218" s="24"/>
      <c r="J218" s="24"/>
      <c r="K218" s="24"/>
      <c r="L218" s="24"/>
      <c r="M218" s="24"/>
      <c r="N218" s="24"/>
      <c r="O218" s="24"/>
      <c r="P218" s="24"/>
      <c r="Q218" s="24"/>
      <c r="R218" s="24"/>
      <c r="S218" s="24"/>
      <c r="T218" s="24"/>
      <c r="U218" s="24"/>
      <c r="V218" s="24"/>
      <c r="W218" s="24"/>
      <c r="X218" s="24"/>
      <c r="Y218" s="24"/>
      <c r="Z218" s="24"/>
      <c r="AA218" s="24"/>
      <c r="AB218" s="24"/>
      <c r="AC218" s="24"/>
    </row>
    <row r="219">
      <c r="A219" s="24"/>
      <c r="B219" s="24"/>
      <c r="C219" s="24"/>
      <c r="D219" s="24"/>
      <c r="E219" s="24"/>
      <c r="F219" s="24"/>
      <c r="G219" s="24"/>
      <c r="H219" s="27"/>
      <c r="I219" s="24"/>
      <c r="J219" s="24"/>
      <c r="K219" s="24"/>
      <c r="L219" s="24"/>
      <c r="M219" s="24"/>
      <c r="N219" s="24"/>
      <c r="O219" s="24"/>
      <c r="P219" s="24"/>
      <c r="Q219" s="24"/>
      <c r="R219" s="24"/>
      <c r="S219" s="24"/>
      <c r="T219" s="24"/>
      <c r="U219" s="24"/>
      <c r="V219" s="24"/>
      <c r="W219" s="24"/>
      <c r="X219" s="24"/>
      <c r="Y219" s="24"/>
      <c r="Z219" s="24"/>
      <c r="AA219" s="24"/>
      <c r="AB219" s="24"/>
      <c r="AC219" s="24"/>
    </row>
    <row r="220">
      <c r="A220" s="24"/>
      <c r="B220" s="24"/>
      <c r="C220" s="24"/>
      <c r="D220" s="24"/>
      <c r="E220" s="24"/>
      <c r="F220" s="24"/>
      <c r="G220" s="24"/>
      <c r="H220" s="27"/>
      <c r="I220" s="24"/>
      <c r="J220" s="24"/>
      <c r="K220" s="24"/>
      <c r="L220" s="24"/>
      <c r="M220" s="24"/>
      <c r="N220" s="24"/>
      <c r="O220" s="24"/>
      <c r="P220" s="24"/>
      <c r="Q220" s="24"/>
      <c r="R220" s="24"/>
      <c r="S220" s="24"/>
      <c r="T220" s="24"/>
      <c r="U220" s="24"/>
      <c r="V220" s="24"/>
      <c r="W220" s="24"/>
      <c r="X220" s="24"/>
      <c r="Y220" s="24"/>
      <c r="Z220" s="24"/>
      <c r="AA220" s="24"/>
      <c r="AB220" s="24"/>
      <c r="AC220" s="24"/>
    </row>
    <row r="221">
      <c r="A221" s="24"/>
      <c r="B221" s="24"/>
      <c r="C221" s="24"/>
      <c r="D221" s="24"/>
      <c r="E221" s="24"/>
      <c r="F221" s="24"/>
      <c r="G221" s="24"/>
      <c r="H221" s="27"/>
      <c r="I221" s="24"/>
      <c r="J221" s="24"/>
      <c r="K221" s="24"/>
      <c r="L221" s="24"/>
      <c r="M221" s="24"/>
      <c r="N221" s="24"/>
      <c r="O221" s="24"/>
      <c r="P221" s="24"/>
      <c r="Q221" s="24"/>
      <c r="R221" s="24"/>
      <c r="S221" s="24"/>
      <c r="T221" s="24"/>
      <c r="U221" s="24"/>
      <c r="V221" s="24"/>
      <c r="W221" s="24"/>
      <c r="X221" s="24"/>
      <c r="Y221" s="24"/>
      <c r="Z221" s="24"/>
      <c r="AA221" s="24"/>
      <c r="AB221" s="24"/>
      <c r="AC221" s="24"/>
    </row>
    <row r="222">
      <c r="A222" s="24"/>
      <c r="B222" s="24"/>
      <c r="C222" s="24"/>
      <c r="D222" s="24"/>
      <c r="E222" s="24"/>
      <c r="F222" s="24"/>
      <c r="G222" s="24"/>
      <c r="H222" s="27"/>
      <c r="I222" s="24"/>
      <c r="J222" s="24"/>
      <c r="K222" s="24"/>
      <c r="L222" s="24"/>
      <c r="M222" s="24"/>
      <c r="N222" s="24"/>
      <c r="O222" s="24"/>
      <c r="P222" s="24"/>
      <c r="Q222" s="24"/>
      <c r="R222" s="24"/>
      <c r="S222" s="24"/>
      <c r="T222" s="24"/>
      <c r="U222" s="24"/>
      <c r="V222" s="24"/>
      <c r="W222" s="24"/>
      <c r="X222" s="24"/>
      <c r="Y222" s="24"/>
      <c r="Z222" s="24"/>
      <c r="AA222" s="24"/>
      <c r="AB222" s="24"/>
      <c r="AC222" s="24"/>
    </row>
    <row r="223">
      <c r="A223" s="24"/>
      <c r="B223" s="24"/>
      <c r="C223" s="24"/>
      <c r="D223" s="24"/>
      <c r="E223" s="24"/>
      <c r="F223" s="24"/>
      <c r="G223" s="24"/>
      <c r="H223" s="27"/>
      <c r="I223" s="24"/>
      <c r="J223" s="24"/>
      <c r="K223" s="24"/>
      <c r="L223" s="24"/>
      <c r="M223" s="24"/>
      <c r="N223" s="24"/>
      <c r="O223" s="24"/>
      <c r="P223" s="24"/>
      <c r="Q223" s="24"/>
      <c r="R223" s="24"/>
      <c r="S223" s="24"/>
      <c r="T223" s="24"/>
      <c r="U223" s="24"/>
      <c r="V223" s="24"/>
      <c r="W223" s="24"/>
      <c r="X223" s="24"/>
      <c r="Y223" s="24"/>
      <c r="Z223" s="24"/>
      <c r="AA223" s="24"/>
      <c r="AB223" s="24"/>
      <c r="AC223" s="24"/>
    </row>
    <row r="224">
      <c r="A224" s="24"/>
      <c r="B224" s="24"/>
      <c r="C224" s="24"/>
      <c r="D224" s="24"/>
      <c r="E224" s="24"/>
      <c r="F224" s="24"/>
      <c r="G224" s="24"/>
      <c r="H224" s="27"/>
      <c r="I224" s="24"/>
      <c r="J224" s="24"/>
      <c r="K224" s="24"/>
      <c r="L224" s="24"/>
      <c r="M224" s="24"/>
      <c r="N224" s="24"/>
      <c r="O224" s="24"/>
      <c r="P224" s="24"/>
      <c r="Q224" s="24"/>
      <c r="R224" s="24"/>
      <c r="S224" s="24"/>
      <c r="T224" s="24"/>
      <c r="U224" s="24"/>
      <c r="V224" s="24"/>
      <c r="W224" s="24"/>
      <c r="X224" s="24"/>
      <c r="Y224" s="24"/>
      <c r="Z224" s="24"/>
      <c r="AA224" s="24"/>
      <c r="AB224" s="24"/>
      <c r="AC224" s="24"/>
    </row>
    <row r="225">
      <c r="A225" s="24"/>
      <c r="B225" s="24"/>
      <c r="C225" s="24"/>
      <c r="D225" s="24"/>
      <c r="E225" s="24"/>
      <c r="F225" s="24"/>
      <c r="G225" s="24"/>
      <c r="H225" s="27"/>
      <c r="I225" s="24"/>
      <c r="J225" s="24"/>
      <c r="K225" s="24"/>
      <c r="L225" s="24"/>
      <c r="M225" s="24"/>
      <c r="N225" s="24"/>
      <c r="O225" s="24"/>
      <c r="P225" s="24"/>
      <c r="Q225" s="24"/>
      <c r="R225" s="24"/>
      <c r="S225" s="24"/>
      <c r="T225" s="24"/>
      <c r="U225" s="24"/>
      <c r="V225" s="24"/>
      <c r="W225" s="24"/>
      <c r="X225" s="24"/>
      <c r="Y225" s="24"/>
      <c r="Z225" s="24"/>
      <c r="AA225" s="24"/>
      <c r="AB225" s="24"/>
      <c r="AC225" s="24"/>
    </row>
    <row r="226">
      <c r="A226" s="24"/>
      <c r="B226" s="24"/>
      <c r="C226" s="24"/>
      <c r="D226" s="24"/>
      <c r="E226" s="24"/>
      <c r="F226" s="24"/>
      <c r="G226" s="24"/>
      <c r="H226" s="27"/>
      <c r="I226" s="24"/>
      <c r="J226" s="24"/>
      <c r="K226" s="24"/>
      <c r="L226" s="24"/>
      <c r="M226" s="24"/>
      <c r="N226" s="24"/>
      <c r="O226" s="24"/>
      <c r="P226" s="24"/>
      <c r="Q226" s="24"/>
      <c r="R226" s="24"/>
      <c r="S226" s="24"/>
      <c r="T226" s="24"/>
      <c r="U226" s="24"/>
      <c r="V226" s="24"/>
      <c r="W226" s="24"/>
      <c r="X226" s="24"/>
      <c r="Y226" s="24"/>
      <c r="Z226" s="24"/>
      <c r="AA226" s="24"/>
      <c r="AB226" s="24"/>
      <c r="AC226" s="24"/>
    </row>
    <row r="227">
      <c r="A227" s="24"/>
      <c r="B227" s="24"/>
      <c r="C227" s="24"/>
      <c r="D227" s="24"/>
      <c r="E227" s="24"/>
      <c r="F227" s="24"/>
      <c r="G227" s="24"/>
      <c r="H227" s="27"/>
      <c r="I227" s="24"/>
      <c r="J227" s="24"/>
      <c r="K227" s="24"/>
      <c r="L227" s="24"/>
      <c r="M227" s="24"/>
      <c r="N227" s="24"/>
      <c r="O227" s="24"/>
      <c r="P227" s="24"/>
      <c r="Q227" s="24"/>
      <c r="R227" s="24"/>
      <c r="S227" s="24"/>
      <c r="T227" s="24"/>
      <c r="U227" s="24"/>
      <c r="V227" s="24"/>
      <c r="W227" s="24"/>
      <c r="X227" s="24"/>
      <c r="Y227" s="24"/>
      <c r="Z227" s="24"/>
      <c r="AA227" s="24"/>
      <c r="AB227" s="24"/>
      <c r="AC227" s="24"/>
    </row>
    <row r="228">
      <c r="A228" s="24"/>
      <c r="B228" s="24"/>
      <c r="C228" s="24"/>
      <c r="D228" s="24"/>
      <c r="E228" s="24"/>
      <c r="F228" s="24"/>
      <c r="G228" s="24"/>
      <c r="H228" s="27"/>
      <c r="I228" s="24"/>
      <c r="J228" s="24"/>
      <c r="K228" s="24"/>
      <c r="L228" s="24"/>
      <c r="M228" s="24"/>
      <c r="N228" s="24"/>
      <c r="O228" s="24"/>
      <c r="P228" s="24"/>
      <c r="Q228" s="24"/>
      <c r="R228" s="24"/>
      <c r="S228" s="24"/>
      <c r="T228" s="24"/>
      <c r="U228" s="24"/>
      <c r="V228" s="24"/>
      <c r="W228" s="24"/>
      <c r="X228" s="24"/>
      <c r="Y228" s="24"/>
      <c r="Z228" s="24"/>
      <c r="AA228" s="24"/>
      <c r="AB228" s="24"/>
      <c r="AC228" s="24"/>
    </row>
    <row r="229">
      <c r="A229" s="24"/>
      <c r="B229" s="24"/>
      <c r="C229" s="24"/>
      <c r="D229" s="24"/>
      <c r="E229" s="24"/>
      <c r="F229" s="24"/>
      <c r="G229" s="24"/>
      <c r="H229" s="27"/>
      <c r="I229" s="24"/>
      <c r="J229" s="24"/>
      <c r="K229" s="24"/>
      <c r="L229" s="24"/>
      <c r="M229" s="24"/>
      <c r="N229" s="24"/>
      <c r="O229" s="24"/>
      <c r="P229" s="24"/>
      <c r="Q229" s="24"/>
      <c r="R229" s="24"/>
      <c r="S229" s="24"/>
      <c r="T229" s="24"/>
      <c r="U229" s="24"/>
      <c r="V229" s="24"/>
      <c r="W229" s="24"/>
      <c r="X229" s="24"/>
      <c r="Y229" s="24"/>
      <c r="Z229" s="24"/>
      <c r="AA229" s="24"/>
      <c r="AB229" s="24"/>
      <c r="AC229" s="24"/>
    </row>
    <row r="230">
      <c r="A230" s="24"/>
      <c r="B230" s="24"/>
      <c r="C230" s="24"/>
      <c r="D230" s="24"/>
      <c r="E230" s="24"/>
      <c r="F230" s="24"/>
      <c r="G230" s="24"/>
      <c r="H230" s="27"/>
      <c r="I230" s="24"/>
      <c r="J230" s="24"/>
      <c r="K230" s="24"/>
      <c r="L230" s="24"/>
      <c r="M230" s="24"/>
      <c r="N230" s="24"/>
      <c r="O230" s="24"/>
      <c r="P230" s="24"/>
      <c r="Q230" s="24"/>
      <c r="R230" s="24"/>
      <c r="S230" s="24"/>
      <c r="T230" s="24"/>
      <c r="U230" s="24"/>
      <c r="V230" s="24"/>
      <c r="W230" s="24"/>
      <c r="X230" s="24"/>
      <c r="Y230" s="24"/>
      <c r="Z230" s="24"/>
      <c r="AA230" s="24"/>
      <c r="AB230" s="24"/>
      <c r="AC230" s="24"/>
    </row>
    <row r="231">
      <c r="A231" s="24"/>
      <c r="B231" s="24"/>
      <c r="C231" s="24"/>
      <c r="D231" s="24"/>
      <c r="E231" s="24"/>
      <c r="F231" s="24"/>
      <c r="G231" s="24"/>
      <c r="H231" s="27"/>
      <c r="I231" s="24"/>
      <c r="J231" s="24"/>
      <c r="K231" s="24"/>
      <c r="L231" s="24"/>
      <c r="M231" s="24"/>
      <c r="N231" s="24"/>
      <c r="O231" s="24"/>
      <c r="P231" s="24"/>
      <c r="Q231" s="24"/>
      <c r="R231" s="24"/>
      <c r="S231" s="24"/>
      <c r="T231" s="24"/>
      <c r="U231" s="24"/>
      <c r="V231" s="24"/>
      <c r="W231" s="24"/>
      <c r="X231" s="24"/>
      <c r="Y231" s="24"/>
      <c r="Z231" s="24"/>
      <c r="AA231" s="24"/>
      <c r="AB231" s="24"/>
      <c r="AC231" s="24"/>
    </row>
    <row r="232">
      <c r="A232" s="24"/>
      <c r="B232" s="24"/>
      <c r="C232" s="24"/>
      <c r="D232" s="24"/>
      <c r="E232" s="24"/>
      <c r="F232" s="24"/>
      <c r="G232" s="24"/>
      <c r="H232" s="27"/>
      <c r="I232" s="24"/>
      <c r="J232" s="24"/>
      <c r="K232" s="24"/>
      <c r="L232" s="24"/>
      <c r="M232" s="24"/>
      <c r="N232" s="24"/>
      <c r="O232" s="24"/>
      <c r="P232" s="24"/>
      <c r="Q232" s="24"/>
      <c r="R232" s="24"/>
      <c r="S232" s="24"/>
      <c r="T232" s="24"/>
      <c r="U232" s="24"/>
      <c r="V232" s="24"/>
      <c r="W232" s="24"/>
      <c r="X232" s="24"/>
      <c r="Y232" s="24"/>
      <c r="Z232" s="24"/>
      <c r="AA232" s="24"/>
      <c r="AB232" s="24"/>
      <c r="AC232" s="24"/>
    </row>
    <row r="233">
      <c r="A233" s="24"/>
      <c r="B233" s="24"/>
      <c r="C233" s="24"/>
      <c r="D233" s="24"/>
      <c r="E233" s="24"/>
      <c r="F233" s="24"/>
      <c r="G233" s="24"/>
      <c r="H233" s="27"/>
      <c r="I233" s="24"/>
      <c r="J233" s="24"/>
      <c r="K233" s="24"/>
      <c r="L233" s="24"/>
      <c r="M233" s="24"/>
      <c r="N233" s="24"/>
      <c r="O233" s="24"/>
      <c r="P233" s="24"/>
      <c r="Q233" s="24"/>
      <c r="R233" s="24"/>
      <c r="S233" s="24"/>
      <c r="T233" s="24"/>
      <c r="U233" s="24"/>
      <c r="V233" s="24"/>
      <c r="W233" s="24"/>
      <c r="X233" s="24"/>
      <c r="Y233" s="24"/>
      <c r="Z233" s="24"/>
      <c r="AA233" s="24"/>
      <c r="AB233" s="24"/>
      <c r="AC233" s="24"/>
    </row>
    <row r="234">
      <c r="A234" s="24"/>
      <c r="B234" s="24"/>
      <c r="C234" s="24"/>
      <c r="D234" s="24"/>
      <c r="E234" s="24"/>
      <c r="F234" s="24"/>
      <c r="G234" s="24"/>
      <c r="H234" s="27"/>
      <c r="I234" s="24"/>
      <c r="J234" s="24"/>
      <c r="K234" s="24"/>
      <c r="L234" s="24"/>
      <c r="M234" s="24"/>
      <c r="N234" s="24"/>
      <c r="O234" s="24"/>
      <c r="P234" s="24"/>
      <c r="Q234" s="24"/>
      <c r="R234" s="24"/>
      <c r="S234" s="24"/>
      <c r="T234" s="24"/>
      <c r="U234" s="24"/>
      <c r="V234" s="24"/>
      <c r="W234" s="24"/>
      <c r="X234" s="24"/>
      <c r="Y234" s="24"/>
      <c r="Z234" s="24"/>
      <c r="AA234" s="24"/>
      <c r="AB234" s="24"/>
      <c r="AC234" s="24"/>
    </row>
    <row r="235">
      <c r="A235" s="24"/>
      <c r="B235" s="24"/>
      <c r="C235" s="24"/>
      <c r="D235" s="24"/>
      <c r="E235" s="24"/>
      <c r="F235" s="24"/>
      <c r="G235" s="24"/>
      <c r="H235" s="27"/>
      <c r="I235" s="24"/>
      <c r="J235" s="24"/>
      <c r="K235" s="24"/>
      <c r="L235" s="24"/>
      <c r="M235" s="24"/>
      <c r="N235" s="24"/>
      <c r="O235" s="24"/>
      <c r="P235" s="24"/>
      <c r="Q235" s="24"/>
      <c r="R235" s="24"/>
      <c r="S235" s="24"/>
      <c r="T235" s="24"/>
      <c r="U235" s="24"/>
      <c r="V235" s="24"/>
      <c r="W235" s="24"/>
      <c r="X235" s="24"/>
      <c r="Y235" s="24"/>
      <c r="Z235" s="24"/>
      <c r="AA235" s="24"/>
      <c r="AB235" s="24"/>
      <c r="AC235" s="24"/>
    </row>
    <row r="236">
      <c r="A236" s="24"/>
      <c r="B236" s="24"/>
      <c r="C236" s="24"/>
      <c r="D236" s="24"/>
      <c r="E236" s="24"/>
      <c r="F236" s="24"/>
      <c r="G236" s="24"/>
      <c r="H236" s="27"/>
      <c r="I236" s="24"/>
      <c r="J236" s="24"/>
      <c r="K236" s="24"/>
      <c r="L236" s="24"/>
      <c r="M236" s="24"/>
      <c r="N236" s="24"/>
      <c r="O236" s="24"/>
      <c r="P236" s="24"/>
      <c r="Q236" s="24"/>
      <c r="R236" s="24"/>
      <c r="S236" s="24"/>
      <c r="T236" s="24"/>
      <c r="U236" s="24"/>
      <c r="V236" s="24"/>
      <c r="W236" s="24"/>
      <c r="X236" s="24"/>
      <c r="Y236" s="24"/>
      <c r="Z236" s="24"/>
      <c r="AA236" s="24"/>
      <c r="AB236" s="24"/>
      <c r="AC236" s="24"/>
    </row>
    <row r="237">
      <c r="A237" s="24"/>
      <c r="B237" s="24"/>
      <c r="C237" s="24"/>
      <c r="D237" s="24"/>
      <c r="E237" s="24"/>
      <c r="F237" s="24"/>
      <c r="G237" s="24"/>
      <c r="H237" s="27"/>
      <c r="I237" s="24"/>
      <c r="J237" s="24"/>
      <c r="K237" s="24"/>
      <c r="L237" s="24"/>
      <c r="M237" s="24"/>
      <c r="N237" s="24"/>
      <c r="O237" s="24"/>
      <c r="P237" s="24"/>
      <c r="Q237" s="24"/>
      <c r="R237" s="24"/>
      <c r="S237" s="24"/>
      <c r="T237" s="24"/>
      <c r="U237" s="24"/>
      <c r="V237" s="24"/>
      <c r="W237" s="24"/>
      <c r="X237" s="24"/>
      <c r="Y237" s="24"/>
      <c r="Z237" s="24"/>
      <c r="AA237" s="24"/>
      <c r="AB237" s="24"/>
      <c r="AC237" s="24"/>
    </row>
    <row r="238">
      <c r="A238" s="24"/>
      <c r="B238" s="24"/>
      <c r="C238" s="24"/>
      <c r="D238" s="24"/>
      <c r="E238" s="24"/>
      <c r="F238" s="24"/>
      <c r="G238" s="24"/>
      <c r="H238" s="27"/>
      <c r="I238" s="24"/>
      <c r="J238" s="24"/>
      <c r="K238" s="24"/>
      <c r="L238" s="24"/>
      <c r="M238" s="24"/>
      <c r="N238" s="24"/>
      <c r="O238" s="24"/>
      <c r="P238" s="24"/>
      <c r="Q238" s="24"/>
      <c r="R238" s="24"/>
      <c r="S238" s="24"/>
      <c r="T238" s="24"/>
      <c r="U238" s="24"/>
      <c r="V238" s="24"/>
      <c r="W238" s="24"/>
      <c r="X238" s="24"/>
      <c r="Y238" s="24"/>
      <c r="Z238" s="24"/>
      <c r="AA238" s="24"/>
      <c r="AB238" s="24"/>
      <c r="AC238" s="24"/>
    </row>
    <row r="239">
      <c r="A239" s="24"/>
      <c r="B239" s="24"/>
      <c r="C239" s="24"/>
      <c r="D239" s="24"/>
      <c r="E239" s="24"/>
      <c r="F239" s="24"/>
      <c r="G239" s="24"/>
      <c r="H239" s="27"/>
      <c r="I239" s="24"/>
      <c r="J239" s="24"/>
      <c r="K239" s="24"/>
      <c r="L239" s="24"/>
      <c r="M239" s="24"/>
      <c r="N239" s="24"/>
      <c r="O239" s="24"/>
      <c r="P239" s="24"/>
      <c r="Q239" s="24"/>
      <c r="R239" s="24"/>
      <c r="S239" s="24"/>
      <c r="T239" s="24"/>
      <c r="U239" s="24"/>
      <c r="V239" s="24"/>
      <c r="W239" s="24"/>
      <c r="X239" s="24"/>
      <c r="Y239" s="24"/>
      <c r="Z239" s="24"/>
      <c r="AA239" s="24"/>
      <c r="AB239" s="24"/>
      <c r="AC239" s="24"/>
    </row>
    <row r="240">
      <c r="A240" s="24"/>
      <c r="B240" s="24"/>
      <c r="C240" s="24"/>
      <c r="D240" s="24"/>
      <c r="E240" s="24"/>
      <c r="F240" s="24"/>
      <c r="G240" s="24"/>
      <c r="H240" s="27"/>
      <c r="I240" s="24"/>
      <c r="J240" s="24"/>
      <c r="K240" s="24"/>
      <c r="L240" s="24"/>
      <c r="M240" s="24"/>
      <c r="N240" s="24"/>
      <c r="O240" s="24"/>
      <c r="P240" s="24"/>
      <c r="Q240" s="24"/>
      <c r="R240" s="24"/>
      <c r="S240" s="24"/>
      <c r="T240" s="24"/>
      <c r="U240" s="24"/>
      <c r="V240" s="24"/>
      <c r="W240" s="24"/>
      <c r="X240" s="24"/>
      <c r="Y240" s="24"/>
      <c r="Z240" s="24"/>
      <c r="AA240" s="24"/>
      <c r="AB240" s="24"/>
      <c r="AC240" s="24"/>
    </row>
    <row r="241">
      <c r="A241" s="24"/>
      <c r="B241" s="24"/>
      <c r="C241" s="24"/>
      <c r="D241" s="24"/>
      <c r="E241" s="24"/>
      <c r="F241" s="24"/>
      <c r="G241" s="24"/>
      <c r="H241" s="27"/>
      <c r="I241" s="24"/>
      <c r="J241" s="24"/>
      <c r="K241" s="24"/>
      <c r="L241" s="24"/>
      <c r="M241" s="24"/>
      <c r="N241" s="24"/>
      <c r="O241" s="24"/>
      <c r="P241" s="24"/>
      <c r="Q241" s="24"/>
      <c r="R241" s="24"/>
      <c r="S241" s="24"/>
      <c r="T241" s="24"/>
      <c r="U241" s="24"/>
      <c r="V241" s="24"/>
      <c r="W241" s="24"/>
      <c r="X241" s="24"/>
      <c r="Y241" s="24"/>
      <c r="Z241" s="24"/>
      <c r="AA241" s="24"/>
      <c r="AB241" s="24"/>
      <c r="AC241" s="24"/>
    </row>
    <row r="242">
      <c r="A242" s="24"/>
      <c r="B242" s="24"/>
      <c r="C242" s="24"/>
      <c r="D242" s="24"/>
      <c r="E242" s="24"/>
      <c r="F242" s="24"/>
      <c r="G242" s="24"/>
      <c r="H242" s="27"/>
      <c r="I242" s="24"/>
      <c r="J242" s="24"/>
      <c r="K242" s="24"/>
      <c r="L242" s="24"/>
      <c r="M242" s="24"/>
      <c r="N242" s="24"/>
      <c r="O242" s="24"/>
      <c r="P242" s="24"/>
      <c r="Q242" s="24"/>
      <c r="R242" s="24"/>
      <c r="S242" s="24"/>
      <c r="T242" s="24"/>
      <c r="U242" s="24"/>
      <c r="V242" s="24"/>
      <c r="W242" s="24"/>
      <c r="X242" s="24"/>
      <c r="Y242" s="24"/>
      <c r="Z242" s="24"/>
      <c r="AA242" s="24"/>
      <c r="AB242" s="24"/>
      <c r="AC242" s="24"/>
    </row>
    <row r="243">
      <c r="A243" s="24"/>
      <c r="B243" s="24"/>
      <c r="C243" s="24"/>
      <c r="D243" s="24"/>
      <c r="E243" s="24"/>
      <c r="F243" s="24"/>
      <c r="G243" s="24"/>
      <c r="H243" s="27"/>
      <c r="I243" s="24"/>
      <c r="J243" s="24"/>
      <c r="K243" s="24"/>
      <c r="L243" s="24"/>
      <c r="M243" s="24"/>
      <c r="N243" s="24"/>
      <c r="O243" s="24"/>
      <c r="P243" s="24"/>
      <c r="Q243" s="24"/>
      <c r="R243" s="24"/>
      <c r="S243" s="24"/>
      <c r="T243" s="24"/>
      <c r="U243" s="24"/>
      <c r="V243" s="24"/>
      <c r="W243" s="24"/>
      <c r="X243" s="24"/>
      <c r="Y243" s="24"/>
      <c r="Z243" s="24"/>
      <c r="AA243" s="24"/>
      <c r="AB243" s="24"/>
      <c r="AC243" s="24"/>
    </row>
    <row r="244">
      <c r="A244" s="24"/>
      <c r="B244" s="24"/>
      <c r="C244" s="24"/>
      <c r="D244" s="24"/>
      <c r="E244" s="24"/>
      <c r="F244" s="24"/>
      <c r="G244" s="24"/>
      <c r="H244" s="27"/>
      <c r="I244" s="24"/>
      <c r="J244" s="24"/>
      <c r="K244" s="24"/>
      <c r="L244" s="24"/>
      <c r="M244" s="24"/>
      <c r="N244" s="24"/>
      <c r="O244" s="24"/>
      <c r="P244" s="24"/>
      <c r="Q244" s="24"/>
      <c r="R244" s="24"/>
      <c r="S244" s="24"/>
      <c r="T244" s="24"/>
      <c r="U244" s="24"/>
      <c r="V244" s="24"/>
      <c r="W244" s="24"/>
      <c r="X244" s="24"/>
      <c r="Y244" s="24"/>
      <c r="Z244" s="24"/>
      <c r="AA244" s="24"/>
      <c r="AB244" s="24"/>
      <c r="AC244" s="24"/>
    </row>
    <row r="245">
      <c r="A245" s="24"/>
      <c r="B245" s="24"/>
      <c r="C245" s="24"/>
      <c r="D245" s="24"/>
      <c r="E245" s="24"/>
      <c r="F245" s="24"/>
      <c r="G245" s="24"/>
      <c r="H245" s="27"/>
      <c r="I245" s="24"/>
      <c r="J245" s="24"/>
      <c r="K245" s="24"/>
      <c r="L245" s="24"/>
      <c r="M245" s="24"/>
      <c r="N245" s="24"/>
      <c r="O245" s="24"/>
      <c r="P245" s="24"/>
      <c r="Q245" s="24"/>
      <c r="R245" s="24"/>
      <c r="S245" s="24"/>
      <c r="T245" s="24"/>
      <c r="U245" s="24"/>
      <c r="V245" s="24"/>
      <c r="W245" s="24"/>
      <c r="X245" s="24"/>
      <c r="Y245" s="24"/>
      <c r="Z245" s="24"/>
      <c r="AA245" s="24"/>
      <c r="AB245" s="24"/>
      <c r="AC245" s="24"/>
    </row>
    <row r="246">
      <c r="A246" s="24"/>
      <c r="B246" s="24"/>
      <c r="C246" s="24"/>
      <c r="D246" s="24"/>
      <c r="E246" s="24"/>
      <c r="F246" s="24"/>
      <c r="G246" s="24"/>
      <c r="H246" s="27"/>
      <c r="I246" s="24"/>
      <c r="J246" s="24"/>
      <c r="K246" s="24"/>
      <c r="L246" s="24"/>
      <c r="M246" s="24"/>
      <c r="N246" s="24"/>
      <c r="O246" s="24"/>
      <c r="P246" s="24"/>
      <c r="Q246" s="24"/>
      <c r="R246" s="24"/>
      <c r="S246" s="24"/>
      <c r="T246" s="24"/>
      <c r="U246" s="24"/>
      <c r="V246" s="24"/>
      <c r="W246" s="24"/>
      <c r="X246" s="24"/>
      <c r="Y246" s="24"/>
      <c r="Z246" s="24"/>
      <c r="AA246" s="24"/>
      <c r="AB246" s="24"/>
      <c r="AC246" s="24"/>
    </row>
    <row r="247">
      <c r="A247" s="24"/>
      <c r="B247" s="24"/>
      <c r="C247" s="24"/>
      <c r="D247" s="24"/>
      <c r="E247" s="24"/>
      <c r="F247" s="24"/>
      <c r="G247" s="24"/>
      <c r="H247" s="27"/>
      <c r="I247" s="24"/>
      <c r="J247" s="24"/>
      <c r="K247" s="24"/>
      <c r="L247" s="24"/>
      <c r="M247" s="24"/>
      <c r="N247" s="24"/>
      <c r="O247" s="24"/>
      <c r="P247" s="24"/>
      <c r="Q247" s="24"/>
      <c r="R247" s="24"/>
      <c r="S247" s="24"/>
      <c r="T247" s="24"/>
      <c r="U247" s="24"/>
      <c r="V247" s="24"/>
      <c r="W247" s="24"/>
      <c r="X247" s="24"/>
      <c r="Y247" s="24"/>
      <c r="Z247" s="24"/>
      <c r="AA247" s="24"/>
      <c r="AB247" s="24"/>
      <c r="AC247" s="24"/>
    </row>
    <row r="248">
      <c r="A248" s="24"/>
      <c r="B248" s="24"/>
      <c r="C248" s="24"/>
      <c r="D248" s="24"/>
      <c r="E248" s="24"/>
      <c r="F248" s="24"/>
      <c r="G248" s="24"/>
      <c r="H248" s="27"/>
      <c r="I248" s="24"/>
      <c r="J248" s="24"/>
      <c r="K248" s="24"/>
      <c r="L248" s="24"/>
      <c r="M248" s="24"/>
      <c r="N248" s="24"/>
      <c r="O248" s="24"/>
      <c r="P248" s="24"/>
      <c r="Q248" s="24"/>
      <c r="R248" s="24"/>
      <c r="S248" s="24"/>
      <c r="T248" s="24"/>
      <c r="U248" s="24"/>
      <c r="V248" s="24"/>
      <c r="W248" s="24"/>
      <c r="X248" s="24"/>
      <c r="Y248" s="24"/>
      <c r="Z248" s="24"/>
      <c r="AA248" s="24"/>
      <c r="AB248" s="24"/>
      <c r="AC248" s="24"/>
    </row>
    <row r="249">
      <c r="A249" s="24"/>
      <c r="B249" s="24"/>
      <c r="C249" s="24"/>
      <c r="D249" s="24"/>
      <c r="E249" s="24"/>
      <c r="F249" s="24"/>
      <c r="G249" s="24"/>
      <c r="H249" s="27"/>
      <c r="I249" s="24"/>
      <c r="J249" s="24"/>
      <c r="K249" s="24"/>
      <c r="L249" s="24"/>
      <c r="M249" s="24"/>
      <c r="N249" s="24"/>
      <c r="O249" s="24"/>
      <c r="P249" s="24"/>
      <c r="Q249" s="24"/>
      <c r="R249" s="24"/>
      <c r="S249" s="24"/>
      <c r="T249" s="24"/>
      <c r="U249" s="24"/>
      <c r="V249" s="24"/>
      <c r="W249" s="24"/>
      <c r="X249" s="24"/>
      <c r="Y249" s="24"/>
      <c r="Z249" s="24"/>
      <c r="AA249" s="24"/>
      <c r="AB249" s="24"/>
      <c r="AC249" s="24"/>
    </row>
    <row r="250">
      <c r="A250" s="24"/>
      <c r="B250" s="24"/>
      <c r="C250" s="24"/>
      <c r="D250" s="24"/>
      <c r="E250" s="24"/>
      <c r="F250" s="24"/>
      <c r="G250" s="24"/>
      <c r="H250" s="27"/>
      <c r="I250" s="24"/>
      <c r="J250" s="24"/>
      <c r="K250" s="24"/>
      <c r="L250" s="24"/>
      <c r="M250" s="24"/>
      <c r="N250" s="24"/>
      <c r="O250" s="24"/>
      <c r="P250" s="24"/>
      <c r="Q250" s="24"/>
      <c r="R250" s="24"/>
      <c r="S250" s="24"/>
      <c r="T250" s="24"/>
      <c r="U250" s="24"/>
      <c r="V250" s="24"/>
      <c r="W250" s="24"/>
      <c r="X250" s="24"/>
      <c r="Y250" s="24"/>
      <c r="Z250" s="24"/>
      <c r="AA250" s="24"/>
      <c r="AB250" s="24"/>
      <c r="AC250" s="24"/>
    </row>
    <row r="251">
      <c r="A251" s="24"/>
      <c r="B251" s="24"/>
      <c r="C251" s="24"/>
      <c r="D251" s="24"/>
      <c r="E251" s="24"/>
      <c r="F251" s="24"/>
      <c r="G251" s="24"/>
      <c r="H251" s="27"/>
      <c r="I251" s="24"/>
      <c r="J251" s="24"/>
      <c r="K251" s="24"/>
      <c r="L251" s="24"/>
      <c r="M251" s="24"/>
      <c r="N251" s="24"/>
      <c r="O251" s="24"/>
      <c r="P251" s="24"/>
      <c r="Q251" s="24"/>
      <c r="R251" s="24"/>
      <c r="S251" s="24"/>
      <c r="T251" s="24"/>
      <c r="U251" s="24"/>
      <c r="V251" s="24"/>
      <c r="W251" s="24"/>
      <c r="X251" s="24"/>
      <c r="Y251" s="24"/>
      <c r="Z251" s="24"/>
      <c r="AA251" s="24"/>
      <c r="AB251" s="24"/>
      <c r="AC251" s="24"/>
    </row>
    <row r="252">
      <c r="A252" s="24"/>
      <c r="B252" s="24"/>
      <c r="C252" s="24"/>
      <c r="D252" s="24"/>
      <c r="E252" s="24"/>
      <c r="F252" s="24"/>
      <c r="G252" s="24"/>
      <c r="H252" s="27"/>
      <c r="I252" s="24"/>
      <c r="J252" s="24"/>
      <c r="K252" s="24"/>
      <c r="L252" s="24"/>
      <c r="M252" s="24"/>
      <c r="N252" s="24"/>
      <c r="O252" s="24"/>
      <c r="P252" s="24"/>
      <c r="Q252" s="24"/>
      <c r="R252" s="24"/>
      <c r="S252" s="24"/>
      <c r="T252" s="24"/>
      <c r="U252" s="24"/>
      <c r="V252" s="24"/>
      <c r="W252" s="24"/>
      <c r="X252" s="24"/>
      <c r="Y252" s="24"/>
      <c r="Z252" s="24"/>
      <c r="AA252" s="24"/>
      <c r="AB252" s="24"/>
      <c r="AC252" s="24"/>
    </row>
    <row r="253">
      <c r="A253" s="24"/>
      <c r="B253" s="24"/>
      <c r="C253" s="24"/>
      <c r="D253" s="24"/>
      <c r="E253" s="24"/>
      <c r="F253" s="24"/>
      <c r="G253" s="24"/>
      <c r="H253" s="27"/>
      <c r="I253" s="24"/>
      <c r="J253" s="24"/>
      <c r="K253" s="24"/>
      <c r="L253" s="24"/>
      <c r="M253" s="24"/>
      <c r="N253" s="24"/>
      <c r="O253" s="24"/>
      <c r="P253" s="24"/>
      <c r="Q253" s="24"/>
      <c r="R253" s="24"/>
      <c r="S253" s="24"/>
      <c r="T253" s="24"/>
      <c r="U253" s="24"/>
      <c r="V253" s="24"/>
      <c r="W253" s="24"/>
      <c r="X253" s="24"/>
      <c r="Y253" s="24"/>
      <c r="Z253" s="24"/>
      <c r="AA253" s="24"/>
      <c r="AB253" s="24"/>
      <c r="AC253" s="24"/>
    </row>
    <row r="254">
      <c r="A254" s="24"/>
      <c r="B254" s="24"/>
      <c r="C254" s="24"/>
      <c r="D254" s="24"/>
      <c r="E254" s="24"/>
      <c r="F254" s="24"/>
      <c r="G254" s="24"/>
      <c r="H254" s="27"/>
      <c r="I254" s="24"/>
      <c r="J254" s="24"/>
      <c r="K254" s="24"/>
      <c r="L254" s="24"/>
      <c r="M254" s="24"/>
      <c r="N254" s="24"/>
      <c r="O254" s="24"/>
      <c r="P254" s="24"/>
      <c r="Q254" s="24"/>
      <c r="R254" s="24"/>
      <c r="S254" s="24"/>
      <c r="T254" s="24"/>
      <c r="U254" s="24"/>
      <c r="V254" s="24"/>
      <c r="W254" s="24"/>
      <c r="X254" s="24"/>
      <c r="Y254" s="24"/>
      <c r="Z254" s="24"/>
      <c r="AA254" s="24"/>
      <c r="AB254" s="24"/>
      <c r="AC254" s="24"/>
    </row>
    <row r="255">
      <c r="A255" s="24"/>
      <c r="B255" s="24"/>
      <c r="C255" s="24"/>
      <c r="D255" s="24"/>
      <c r="E255" s="24"/>
      <c r="F255" s="24"/>
      <c r="G255" s="24"/>
      <c r="H255" s="27"/>
      <c r="I255" s="24"/>
      <c r="J255" s="24"/>
      <c r="K255" s="24"/>
      <c r="L255" s="24"/>
      <c r="M255" s="24"/>
      <c r="N255" s="24"/>
      <c r="O255" s="24"/>
      <c r="P255" s="24"/>
      <c r="Q255" s="24"/>
      <c r="R255" s="24"/>
      <c r="S255" s="24"/>
      <c r="T255" s="24"/>
      <c r="U255" s="24"/>
      <c r="V255" s="24"/>
      <c r="W255" s="24"/>
      <c r="X255" s="24"/>
      <c r="Y255" s="24"/>
      <c r="Z255" s="24"/>
      <c r="AA255" s="24"/>
      <c r="AB255" s="24"/>
      <c r="AC255" s="24"/>
    </row>
    <row r="256">
      <c r="A256" s="24"/>
      <c r="B256" s="24"/>
      <c r="C256" s="24"/>
      <c r="D256" s="24"/>
      <c r="E256" s="24"/>
      <c r="F256" s="24"/>
      <c r="G256" s="24"/>
      <c r="H256" s="27"/>
      <c r="I256" s="24"/>
      <c r="J256" s="24"/>
      <c r="K256" s="24"/>
      <c r="L256" s="24"/>
      <c r="M256" s="24"/>
      <c r="N256" s="24"/>
      <c r="O256" s="24"/>
      <c r="P256" s="24"/>
      <c r="Q256" s="24"/>
      <c r="R256" s="24"/>
      <c r="S256" s="24"/>
      <c r="T256" s="24"/>
      <c r="U256" s="24"/>
      <c r="V256" s="24"/>
      <c r="W256" s="24"/>
      <c r="X256" s="24"/>
      <c r="Y256" s="24"/>
      <c r="Z256" s="24"/>
      <c r="AA256" s="24"/>
      <c r="AB256" s="24"/>
      <c r="AC256" s="24"/>
    </row>
    <row r="257">
      <c r="A257" s="24"/>
      <c r="B257" s="24"/>
      <c r="C257" s="24"/>
      <c r="D257" s="24"/>
      <c r="E257" s="24"/>
      <c r="F257" s="24"/>
      <c r="G257" s="24"/>
      <c r="H257" s="27"/>
      <c r="I257" s="24"/>
      <c r="J257" s="24"/>
      <c r="K257" s="24"/>
      <c r="L257" s="24"/>
      <c r="M257" s="24"/>
      <c r="N257" s="24"/>
      <c r="O257" s="24"/>
      <c r="P257" s="24"/>
      <c r="Q257" s="24"/>
      <c r="R257" s="24"/>
      <c r="S257" s="24"/>
      <c r="T257" s="24"/>
      <c r="U257" s="24"/>
      <c r="V257" s="24"/>
      <c r="W257" s="24"/>
      <c r="X257" s="24"/>
      <c r="Y257" s="24"/>
      <c r="Z257" s="24"/>
      <c r="AA257" s="24"/>
      <c r="AB257" s="24"/>
      <c r="AC257" s="24"/>
    </row>
    <row r="258">
      <c r="A258" s="24"/>
      <c r="B258" s="24"/>
      <c r="C258" s="24"/>
      <c r="D258" s="24"/>
      <c r="E258" s="24"/>
      <c r="F258" s="24"/>
      <c r="G258" s="24"/>
      <c r="H258" s="27"/>
      <c r="I258" s="24"/>
      <c r="J258" s="24"/>
      <c r="K258" s="24"/>
      <c r="L258" s="24"/>
      <c r="M258" s="24"/>
      <c r="N258" s="24"/>
      <c r="O258" s="24"/>
      <c r="P258" s="24"/>
      <c r="Q258" s="24"/>
      <c r="R258" s="24"/>
      <c r="S258" s="24"/>
      <c r="T258" s="24"/>
      <c r="U258" s="24"/>
      <c r="V258" s="24"/>
      <c r="W258" s="24"/>
      <c r="X258" s="24"/>
      <c r="Y258" s="24"/>
      <c r="Z258" s="24"/>
      <c r="AA258" s="24"/>
      <c r="AB258" s="24"/>
      <c r="AC258" s="24"/>
    </row>
    <row r="259">
      <c r="A259" s="24"/>
      <c r="B259" s="24"/>
      <c r="C259" s="24"/>
      <c r="D259" s="24"/>
      <c r="E259" s="24"/>
      <c r="F259" s="24"/>
      <c r="G259" s="24"/>
      <c r="H259" s="27"/>
      <c r="I259" s="24"/>
      <c r="J259" s="24"/>
      <c r="K259" s="24"/>
      <c r="L259" s="24"/>
      <c r="M259" s="24"/>
      <c r="N259" s="24"/>
      <c r="O259" s="24"/>
      <c r="P259" s="24"/>
      <c r="Q259" s="24"/>
      <c r="R259" s="24"/>
      <c r="S259" s="24"/>
      <c r="T259" s="24"/>
      <c r="U259" s="24"/>
      <c r="V259" s="24"/>
      <c r="W259" s="24"/>
      <c r="X259" s="24"/>
      <c r="Y259" s="24"/>
      <c r="Z259" s="24"/>
      <c r="AA259" s="24"/>
      <c r="AB259" s="24"/>
      <c r="AC259" s="24"/>
    </row>
    <row r="260">
      <c r="A260" s="24"/>
      <c r="B260" s="24"/>
      <c r="C260" s="24"/>
      <c r="D260" s="24"/>
      <c r="E260" s="24"/>
      <c r="F260" s="24"/>
      <c r="G260" s="24"/>
      <c r="H260" s="27"/>
      <c r="I260" s="24"/>
      <c r="J260" s="24"/>
      <c r="K260" s="24"/>
      <c r="L260" s="24"/>
      <c r="M260" s="24"/>
      <c r="N260" s="24"/>
      <c r="O260" s="24"/>
      <c r="P260" s="24"/>
      <c r="Q260" s="24"/>
      <c r="R260" s="24"/>
      <c r="S260" s="24"/>
      <c r="T260" s="24"/>
      <c r="U260" s="24"/>
      <c r="V260" s="24"/>
      <c r="W260" s="24"/>
      <c r="X260" s="24"/>
      <c r="Y260" s="24"/>
      <c r="Z260" s="24"/>
      <c r="AA260" s="24"/>
      <c r="AB260" s="24"/>
      <c r="AC260" s="24"/>
    </row>
    <row r="261">
      <c r="A261" s="24"/>
      <c r="B261" s="24"/>
      <c r="C261" s="24"/>
      <c r="D261" s="24"/>
      <c r="E261" s="24"/>
      <c r="F261" s="24"/>
      <c r="G261" s="24"/>
      <c r="H261" s="27"/>
      <c r="I261" s="24"/>
      <c r="J261" s="24"/>
      <c r="K261" s="24"/>
      <c r="L261" s="24"/>
      <c r="M261" s="24"/>
      <c r="N261" s="24"/>
      <c r="O261" s="24"/>
      <c r="P261" s="24"/>
      <c r="Q261" s="24"/>
      <c r="R261" s="24"/>
      <c r="S261" s="24"/>
      <c r="T261" s="24"/>
      <c r="U261" s="24"/>
      <c r="V261" s="24"/>
      <c r="W261" s="24"/>
      <c r="X261" s="24"/>
      <c r="Y261" s="24"/>
      <c r="Z261" s="24"/>
      <c r="AA261" s="24"/>
      <c r="AB261" s="24"/>
      <c r="AC261" s="24"/>
    </row>
    <row r="262">
      <c r="A262" s="24"/>
      <c r="B262" s="24"/>
      <c r="C262" s="24"/>
      <c r="D262" s="24"/>
      <c r="E262" s="24"/>
      <c r="F262" s="24"/>
      <c r="G262" s="24"/>
      <c r="H262" s="27"/>
      <c r="I262" s="24"/>
      <c r="J262" s="24"/>
      <c r="K262" s="24"/>
      <c r="L262" s="24"/>
      <c r="M262" s="24"/>
      <c r="N262" s="24"/>
      <c r="O262" s="24"/>
      <c r="P262" s="24"/>
      <c r="Q262" s="24"/>
      <c r="R262" s="24"/>
      <c r="S262" s="24"/>
      <c r="T262" s="24"/>
      <c r="U262" s="24"/>
      <c r="V262" s="24"/>
      <c r="W262" s="24"/>
      <c r="X262" s="24"/>
      <c r="Y262" s="24"/>
      <c r="Z262" s="24"/>
      <c r="AA262" s="24"/>
      <c r="AB262" s="24"/>
      <c r="AC262" s="24"/>
    </row>
    <row r="263">
      <c r="A263" s="24"/>
      <c r="B263" s="24"/>
      <c r="C263" s="24"/>
      <c r="D263" s="24"/>
      <c r="E263" s="24"/>
      <c r="F263" s="24"/>
      <c r="G263" s="24"/>
      <c r="H263" s="27"/>
      <c r="I263" s="24"/>
      <c r="J263" s="24"/>
      <c r="K263" s="24"/>
      <c r="L263" s="24"/>
      <c r="M263" s="24"/>
      <c r="N263" s="24"/>
      <c r="O263" s="24"/>
      <c r="P263" s="24"/>
      <c r="Q263" s="24"/>
      <c r="R263" s="24"/>
      <c r="S263" s="24"/>
      <c r="T263" s="24"/>
      <c r="U263" s="24"/>
      <c r="V263" s="24"/>
      <c r="W263" s="24"/>
      <c r="X263" s="24"/>
      <c r="Y263" s="24"/>
      <c r="Z263" s="24"/>
      <c r="AA263" s="24"/>
      <c r="AB263" s="24"/>
      <c r="AC263" s="24"/>
    </row>
    <row r="264">
      <c r="A264" s="24"/>
      <c r="B264" s="24"/>
      <c r="C264" s="24"/>
      <c r="D264" s="24"/>
      <c r="E264" s="24"/>
      <c r="F264" s="24"/>
      <c r="G264" s="24"/>
      <c r="H264" s="27"/>
      <c r="I264" s="24"/>
      <c r="J264" s="24"/>
      <c r="K264" s="24"/>
      <c r="L264" s="24"/>
      <c r="M264" s="24"/>
      <c r="N264" s="24"/>
      <c r="O264" s="24"/>
      <c r="P264" s="24"/>
      <c r="Q264" s="24"/>
      <c r="R264" s="24"/>
      <c r="S264" s="24"/>
      <c r="T264" s="24"/>
      <c r="U264" s="24"/>
      <c r="V264" s="24"/>
      <c r="W264" s="24"/>
      <c r="X264" s="24"/>
      <c r="Y264" s="24"/>
      <c r="Z264" s="24"/>
      <c r="AA264" s="24"/>
      <c r="AB264" s="24"/>
      <c r="AC264" s="24"/>
    </row>
    <row r="265">
      <c r="A265" s="24"/>
      <c r="B265" s="24"/>
      <c r="C265" s="24"/>
      <c r="D265" s="24"/>
      <c r="E265" s="24"/>
      <c r="F265" s="24"/>
      <c r="G265" s="24"/>
      <c r="H265" s="27"/>
      <c r="I265" s="24"/>
      <c r="J265" s="24"/>
      <c r="K265" s="24"/>
      <c r="L265" s="24"/>
      <c r="M265" s="24"/>
      <c r="N265" s="24"/>
      <c r="O265" s="24"/>
      <c r="P265" s="24"/>
      <c r="Q265" s="24"/>
      <c r="R265" s="24"/>
      <c r="S265" s="24"/>
      <c r="T265" s="24"/>
      <c r="U265" s="24"/>
      <c r="V265" s="24"/>
      <c r="W265" s="24"/>
      <c r="X265" s="24"/>
      <c r="Y265" s="24"/>
      <c r="Z265" s="24"/>
      <c r="AA265" s="24"/>
      <c r="AB265" s="24"/>
      <c r="AC265" s="24"/>
    </row>
    <row r="266">
      <c r="A266" s="24"/>
      <c r="B266" s="24"/>
      <c r="C266" s="24"/>
      <c r="D266" s="24"/>
      <c r="E266" s="24"/>
      <c r="F266" s="24"/>
      <c r="G266" s="24"/>
      <c r="H266" s="27"/>
      <c r="I266" s="24"/>
      <c r="J266" s="24"/>
      <c r="K266" s="24"/>
      <c r="L266" s="24"/>
      <c r="M266" s="24"/>
      <c r="N266" s="24"/>
      <c r="O266" s="24"/>
      <c r="P266" s="24"/>
      <c r="Q266" s="24"/>
      <c r="R266" s="24"/>
      <c r="S266" s="24"/>
      <c r="T266" s="24"/>
      <c r="U266" s="24"/>
      <c r="V266" s="24"/>
      <c r="W266" s="24"/>
      <c r="X266" s="24"/>
      <c r="Y266" s="24"/>
      <c r="Z266" s="24"/>
      <c r="AA266" s="24"/>
      <c r="AB266" s="24"/>
      <c r="AC266" s="24"/>
    </row>
    <row r="267">
      <c r="A267" s="24"/>
      <c r="B267" s="24"/>
      <c r="C267" s="24"/>
      <c r="D267" s="24"/>
      <c r="E267" s="24"/>
      <c r="F267" s="24"/>
      <c r="G267" s="24"/>
      <c r="H267" s="27"/>
      <c r="I267" s="24"/>
      <c r="J267" s="24"/>
      <c r="K267" s="24"/>
      <c r="L267" s="24"/>
      <c r="M267" s="24"/>
      <c r="N267" s="24"/>
      <c r="O267" s="24"/>
      <c r="P267" s="24"/>
      <c r="Q267" s="24"/>
      <c r="R267" s="24"/>
      <c r="S267" s="24"/>
      <c r="T267" s="24"/>
      <c r="U267" s="24"/>
      <c r="V267" s="24"/>
      <c r="W267" s="24"/>
      <c r="X267" s="24"/>
      <c r="Y267" s="24"/>
      <c r="Z267" s="24"/>
      <c r="AA267" s="24"/>
      <c r="AB267" s="24"/>
      <c r="AC267" s="24"/>
    </row>
    <row r="268">
      <c r="A268" s="24"/>
      <c r="B268" s="24"/>
      <c r="C268" s="24"/>
      <c r="D268" s="24"/>
      <c r="E268" s="24"/>
      <c r="F268" s="24"/>
      <c r="G268" s="24"/>
      <c r="H268" s="27"/>
      <c r="I268" s="24"/>
      <c r="J268" s="24"/>
      <c r="K268" s="24"/>
      <c r="L268" s="24"/>
      <c r="M268" s="24"/>
      <c r="N268" s="24"/>
      <c r="O268" s="24"/>
      <c r="P268" s="24"/>
      <c r="Q268" s="24"/>
      <c r="R268" s="24"/>
      <c r="S268" s="24"/>
      <c r="T268" s="24"/>
      <c r="U268" s="24"/>
      <c r="V268" s="24"/>
      <c r="W268" s="24"/>
      <c r="X268" s="24"/>
      <c r="Y268" s="24"/>
      <c r="Z268" s="24"/>
      <c r="AA268" s="24"/>
      <c r="AB268" s="24"/>
      <c r="AC268" s="24"/>
    </row>
    <row r="269">
      <c r="A269" s="24"/>
      <c r="B269" s="24"/>
      <c r="C269" s="24"/>
      <c r="D269" s="24"/>
      <c r="E269" s="24"/>
      <c r="F269" s="24"/>
      <c r="G269" s="24"/>
      <c r="H269" s="27"/>
      <c r="I269" s="24"/>
      <c r="J269" s="24"/>
      <c r="K269" s="24"/>
      <c r="L269" s="24"/>
      <c r="M269" s="24"/>
      <c r="N269" s="24"/>
      <c r="O269" s="24"/>
      <c r="P269" s="24"/>
      <c r="Q269" s="24"/>
      <c r="R269" s="24"/>
      <c r="S269" s="24"/>
      <c r="T269" s="24"/>
      <c r="U269" s="24"/>
      <c r="V269" s="24"/>
      <c r="W269" s="24"/>
      <c r="X269" s="24"/>
      <c r="Y269" s="24"/>
      <c r="Z269" s="24"/>
      <c r="AA269" s="24"/>
      <c r="AB269" s="24"/>
      <c r="AC269" s="24"/>
    </row>
    <row r="270">
      <c r="A270" s="24"/>
      <c r="B270" s="24"/>
      <c r="C270" s="24"/>
      <c r="D270" s="24"/>
      <c r="E270" s="24"/>
      <c r="F270" s="24"/>
      <c r="G270" s="24"/>
      <c r="H270" s="27"/>
      <c r="I270" s="24"/>
      <c r="J270" s="24"/>
      <c r="K270" s="24"/>
      <c r="L270" s="24"/>
      <c r="M270" s="24"/>
      <c r="N270" s="24"/>
      <c r="O270" s="24"/>
      <c r="P270" s="24"/>
      <c r="Q270" s="24"/>
      <c r="R270" s="24"/>
      <c r="S270" s="24"/>
      <c r="T270" s="24"/>
      <c r="U270" s="24"/>
      <c r="V270" s="24"/>
      <c r="W270" s="24"/>
      <c r="X270" s="24"/>
      <c r="Y270" s="24"/>
      <c r="Z270" s="24"/>
      <c r="AA270" s="24"/>
      <c r="AB270" s="24"/>
      <c r="AC270" s="24"/>
    </row>
    <row r="271">
      <c r="A271" s="24"/>
      <c r="B271" s="24"/>
      <c r="C271" s="24"/>
      <c r="D271" s="24"/>
      <c r="E271" s="24"/>
      <c r="F271" s="24"/>
      <c r="G271" s="24"/>
      <c r="H271" s="27"/>
      <c r="I271" s="24"/>
      <c r="J271" s="24"/>
      <c r="K271" s="24"/>
      <c r="L271" s="24"/>
      <c r="M271" s="24"/>
      <c r="N271" s="24"/>
      <c r="O271" s="24"/>
      <c r="P271" s="24"/>
      <c r="Q271" s="24"/>
      <c r="R271" s="24"/>
      <c r="S271" s="24"/>
      <c r="T271" s="24"/>
      <c r="U271" s="24"/>
      <c r="V271" s="24"/>
      <c r="W271" s="24"/>
      <c r="X271" s="24"/>
      <c r="Y271" s="24"/>
      <c r="Z271" s="24"/>
      <c r="AA271" s="24"/>
      <c r="AB271" s="24"/>
      <c r="AC271" s="24"/>
    </row>
    <row r="272">
      <c r="A272" s="24"/>
      <c r="B272" s="24"/>
      <c r="C272" s="24"/>
      <c r="D272" s="24"/>
      <c r="E272" s="24"/>
      <c r="F272" s="24"/>
      <c r="G272" s="24"/>
      <c r="H272" s="27"/>
      <c r="I272" s="24"/>
      <c r="J272" s="24"/>
      <c r="K272" s="24"/>
      <c r="L272" s="24"/>
      <c r="M272" s="24"/>
      <c r="N272" s="24"/>
      <c r="O272" s="24"/>
      <c r="P272" s="24"/>
      <c r="Q272" s="24"/>
      <c r="R272" s="24"/>
      <c r="S272" s="24"/>
      <c r="T272" s="24"/>
      <c r="U272" s="24"/>
      <c r="V272" s="24"/>
      <c r="W272" s="24"/>
      <c r="X272" s="24"/>
      <c r="Y272" s="24"/>
      <c r="Z272" s="24"/>
      <c r="AA272" s="24"/>
      <c r="AB272" s="24"/>
      <c r="AC272" s="24"/>
    </row>
    <row r="273">
      <c r="A273" s="24"/>
      <c r="B273" s="24"/>
      <c r="C273" s="24"/>
      <c r="D273" s="24"/>
      <c r="E273" s="24"/>
      <c r="F273" s="24"/>
      <c r="G273" s="24"/>
      <c r="H273" s="27"/>
      <c r="I273" s="24"/>
      <c r="J273" s="24"/>
      <c r="K273" s="24"/>
      <c r="L273" s="24"/>
      <c r="M273" s="24"/>
      <c r="N273" s="24"/>
      <c r="O273" s="24"/>
      <c r="P273" s="24"/>
      <c r="Q273" s="24"/>
      <c r="R273" s="24"/>
      <c r="S273" s="24"/>
      <c r="T273" s="24"/>
      <c r="U273" s="24"/>
      <c r="V273" s="24"/>
      <c r="W273" s="24"/>
      <c r="X273" s="24"/>
      <c r="Y273" s="24"/>
      <c r="Z273" s="24"/>
      <c r="AA273" s="24"/>
      <c r="AB273" s="24"/>
      <c r="AC273" s="24"/>
    </row>
    <row r="274">
      <c r="A274" s="24"/>
      <c r="B274" s="24"/>
      <c r="C274" s="24"/>
      <c r="D274" s="24"/>
      <c r="E274" s="24"/>
      <c r="F274" s="24"/>
      <c r="G274" s="24"/>
      <c r="H274" s="27"/>
      <c r="I274" s="24"/>
      <c r="J274" s="24"/>
      <c r="K274" s="24"/>
      <c r="L274" s="24"/>
      <c r="M274" s="24"/>
      <c r="N274" s="24"/>
      <c r="O274" s="24"/>
      <c r="P274" s="24"/>
      <c r="Q274" s="24"/>
      <c r="R274" s="24"/>
      <c r="S274" s="24"/>
      <c r="T274" s="24"/>
      <c r="U274" s="24"/>
      <c r="V274" s="24"/>
      <c r="W274" s="24"/>
      <c r="X274" s="24"/>
      <c r="Y274" s="24"/>
      <c r="Z274" s="24"/>
      <c r="AA274" s="24"/>
      <c r="AB274" s="24"/>
      <c r="AC274" s="24"/>
    </row>
    <row r="275">
      <c r="A275" s="24"/>
      <c r="B275" s="24"/>
      <c r="C275" s="24"/>
      <c r="D275" s="24"/>
      <c r="E275" s="24"/>
      <c r="F275" s="24"/>
      <c r="G275" s="24"/>
      <c r="H275" s="27"/>
      <c r="I275" s="24"/>
      <c r="J275" s="24"/>
      <c r="K275" s="24"/>
      <c r="L275" s="24"/>
      <c r="M275" s="24"/>
      <c r="N275" s="24"/>
      <c r="O275" s="24"/>
      <c r="P275" s="24"/>
      <c r="Q275" s="24"/>
      <c r="R275" s="24"/>
      <c r="S275" s="24"/>
      <c r="T275" s="24"/>
      <c r="U275" s="24"/>
      <c r="V275" s="24"/>
      <c r="W275" s="24"/>
      <c r="X275" s="24"/>
      <c r="Y275" s="24"/>
      <c r="Z275" s="24"/>
      <c r="AA275" s="24"/>
      <c r="AB275" s="24"/>
      <c r="AC275" s="24"/>
    </row>
    <row r="276">
      <c r="A276" s="24"/>
      <c r="B276" s="24"/>
      <c r="C276" s="24"/>
      <c r="D276" s="24"/>
      <c r="E276" s="24"/>
      <c r="F276" s="24"/>
      <c r="G276" s="24"/>
      <c r="H276" s="27"/>
      <c r="I276" s="24"/>
      <c r="J276" s="24"/>
      <c r="K276" s="24"/>
      <c r="L276" s="24"/>
      <c r="M276" s="24"/>
      <c r="N276" s="24"/>
      <c r="O276" s="24"/>
      <c r="P276" s="24"/>
      <c r="Q276" s="24"/>
      <c r="R276" s="24"/>
      <c r="S276" s="24"/>
      <c r="T276" s="24"/>
      <c r="U276" s="24"/>
      <c r="V276" s="24"/>
      <c r="W276" s="24"/>
      <c r="X276" s="24"/>
      <c r="Y276" s="24"/>
      <c r="Z276" s="24"/>
      <c r="AA276" s="24"/>
      <c r="AB276" s="24"/>
      <c r="AC276" s="24"/>
    </row>
    <row r="277">
      <c r="A277" s="24"/>
      <c r="B277" s="24"/>
      <c r="C277" s="24"/>
      <c r="D277" s="24"/>
      <c r="E277" s="24"/>
      <c r="F277" s="24"/>
      <c r="G277" s="24"/>
      <c r="H277" s="27"/>
      <c r="I277" s="24"/>
      <c r="J277" s="24"/>
      <c r="K277" s="24"/>
      <c r="L277" s="24"/>
      <c r="M277" s="24"/>
      <c r="N277" s="24"/>
      <c r="O277" s="24"/>
      <c r="P277" s="24"/>
      <c r="Q277" s="24"/>
      <c r="R277" s="24"/>
      <c r="S277" s="24"/>
      <c r="T277" s="24"/>
      <c r="U277" s="24"/>
      <c r="V277" s="24"/>
      <c r="W277" s="24"/>
      <c r="X277" s="24"/>
      <c r="Y277" s="24"/>
      <c r="Z277" s="24"/>
      <c r="AA277" s="24"/>
      <c r="AB277" s="24"/>
      <c r="AC277" s="24"/>
    </row>
    <row r="278">
      <c r="A278" s="24"/>
      <c r="B278" s="24"/>
      <c r="C278" s="24"/>
      <c r="D278" s="24"/>
      <c r="E278" s="24"/>
      <c r="F278" s="24"/>
      <c r="G278" s="24"/>
      <c r="H278" s="27"/>
      <c r="I278" s="24"/>
      <c r="J278" s="24"/>
      <c r="K278" s="24"/>
      <c r="L278" s="24"/>
      <c r="M278" s="24"/>
      <c r="N278" s="24"/>
      <c r="O278" s="24"/>
      <c r="P278" s="24"/>
      <c r="Q278" s="24"/>
      <c r="R278" s="24"/>
      <c r="S278" s="24"/>
      <c r="T278" s="24"/>
      <c r="U278" s="24"/>
      <c r="V278" s="24"/>
      <c r="W278" s="24"/>
      <c r="X278" s="24"/>
      <c r="Y278" s="24"/>
      <c r="Z278" s="24"/>
      <c r="AA278" s="24"/>
      <c r="AB278" s="24"/>
      <c r="AC278" s="24"/>
    </row>
    <row r="279">
      <c r="A279" s="24"/>
      <c r="B279" s="24"/>
      <c r="C279" s="24"/>
      <c r="D279" s="24"/>
      <c r="E279" s="24"/>
      <c r="F279" s="24"/>
      <c r="G279" s="24"/>
      <c r="H279" s="27"/>
      <c r="I279" s="24"/>
      <c r="J279" s="24"/>
      <c r="K279" s="24"/>
      <c r="L279" s="24"/>
      <c r="M279" s="24"/>
      <c r="N279" s="24"/>
      <c r="O279" s="24"/>
      <c r="P279" s="24"/>
      <c r="Q279" s="24"/>
      <c r="R279" s="24"/>
      <c r="S279" s="24"/>
      <c r="T279" s="24"/>
      <c r="U279" s="24"/>
      <c r="V279" s="24"/>
      <c r="W279" s="24"/>
      <c r="X279" s="24"/>
      <c r="Y279" s="24"/>
      <c r="Z279" s="24"/>
      <c r="AA279" s="24"/>
      <c r="AB279" s="24"/>
      <c r="AC279" s="24"/>
    </row>
    <row r="280">
      <c r="A280" s="24"/>
      <c r="B280" s="24"/>
      <c r="C280" s="24"/>
      <c r="D280" s="24"/>
      <c r="E280" s="24"/>
      <c r="F280" s="24"/>
      <c r="G280" s="24"/>
      <c r="H280" s="27"/>
      <c r="I280" s="24"/>
      <c r="J280" s="24"/>
      <c r="K280" s="24"/>
      <c r="L280" s="24"/>
      <c r="M280" s="24"/>
      <c r="N280" s="24"/>
      <c r="O280" s="24"/>
      <c r="P280" s="24"/>
      <c r="Q280" s="24"/>
      <c r="R280" s="24"/>
      <c r="S280" s="24"/>
      <c r="T280" s="24"/>
      <c r="U280" s="24"/>
      <c r="V280" s="24"/>
      <c r="W280" s="24"/>
      <c r="X280" s="24"/>
      <c r="Y280" s="24"/>
      <c r="Z280" s="24"/>
      <c r="AA280" s="24"/>
      <c r="AB280" s="24"/>
      <c r="AC280" s="24"/>
    </row>
    <row r="281">
      <c r="A281" s="24"/>
      <c r="B281" s="24"/>
      <c r="C281" s="24"/>
      <c r="D281" s="24"/>
      <c r="E281" s="24"/>
      <c r="F281" s="24"/>
      <c r="G281" s="24"/>
      <c r="H281" s="27"/>
      <c r="I281" s="24"/>
      <c r="J281" s="24"/>
      <c r="K281" s="24"/>
      <c r="L281" s="24"/>
      <c r="M281" s="24"/>
      <c r="N281" s="24"/>
      <c r="O281" s="24"/>
      <c r="P281" s="24"/>
      <c r="Q281" s="24"/>
      <c r="R281" s="24"/>
      <c r="S281" s="24"/>
      <c r="T281" s="24"/>
      <c r="U281" s="24"/>
      <c r="V281" s="24"/>
      <c r="W281" s="24"/>
      <c r="X281" s="24"/>
      <c r="Y281" s="24"/>
      <c r="Z281" s="24"/>
      <c r="AA281" s="24"/>
      <c r="AB281" s="24"/>
      <c r="AC281" s="24"/>
    </row>
    <row r="282">
      <c r="A282" s="24"/>
      <c r="B282" s="24"/>
      <c r="C282" s="24"/>
      <c r="D282" s="24"/>
      <c r="E282" s="24"/>
      <c r="F282" s="24"/>
      <c r="G282" s="24"/>
      <c r="H282" s="27"/>
      <c r="I282" s="24"/>
      <c r="J282" s="24"/>
      <c r="K282" s="24"/>
      <c r="L282" s="24"/>
      <c r="M282" s="24"/>
      <c r="N282" s="24"/>
      <c r="O282" s="24"/>
      <c r="P282" s="24"/>
      <c r="Q282" s="24"/>
      <c r="R282" s="24"/>
      <c r="S282" s="24"/>
      <c r="T282" s="24"/>
      <c r="U282" s="24"/>
      <c r="V282" s="24"/>
      <c r="W282" s="24"/>
      <c r="X282" s="24"/>
      <c r="Y282" s="24"/>
      <c r="Z282" s="24"/>
      <c r="AA282" s="24"/>
      <c r="AB282" s="24"/>
      <c r="AC282" s="24"/>
    </row>
    <row r="283">
      <c r="A283" s="24"/>
      <c r="B283" s="24"/>
      <c r="C283" s="24"/>
      <c r="D283" s="24"/>
      <c r="E283" s="24"/>
      <c r="F283" s="24"/>
      <c r="G283" s="24"/>
      <c r="H283" s="27"/>
      <c r="I283" s="24"/>
      <c r="J283" s="24"/>
      <c r="K283" s="24"/>
      <c r="L283" s="24"/>
      <c r="M283" s="24"/>
      <c r="N283" s="24"/>
      <c r="O283" s="24"/>
      <c r="P283" s="24"/>
      <c r="Q283" s="24"/>
      <c r="R283" s="24"/>
      <c r="S283" s="24"/>
      <c r="T283" s="24"/>
      <c r="U283" s="24"/>
      <c r="V283" s="24"/>
      <c r="W283" s="24"/>
      <c r="X283" s="24"/>
      <c r="Y283" s="24"/>
      <c r="Z283" s="24"/>
      <c r="AA283" s="24"/>
      <c r="AB283" s="24"/>
      <c r="AC283" s="24"/>
    </row>
    <row r="284">
      <c r="A284" s="24"/>
      <c r="B284" s="24"/>
      <c r="C284" s="24"/>
      <c r="D284" s="24"/>
      <c r="E284" s="24"/>
      <c r="F284" s="24"/>
      <c r="G284" s="24"/>
      <c r="H284" s="27"/>
      <c r="I284" s="24"/>
      <c r="J284" s="24"/>
      <c r="K284" s="24"/>
      <c r="L284" s="24"/>
      <c r="M284" s="24"/>
      <c r="N284" s="24"/>
      <c r="O284" s="24"/>
      <c r="P284" s="24"/>
      <c r="Q284" s="24"/>
      <c r="R284" s="24"/>
      <c r="S284" s="24"/>
      <c r="T284" s="24"/>
      <c r="U284" s="24"/>
      <c r="V284" s="24"/>
      <c r="W284" s="24"/>
      <c r="X284" s="24"/>
      <c r="Y284" s="24"/>
      <c r="Z284" s="24"/>
      <c r="AA284" s="24"/>
      <c r="AB284" s="24"/>
      <c r="AC284" s="24"/>
    </row>
    <row r="285">
      <c r="A285" s="24"/>
      <c r="B285" s="24"/>
      <c r="C285" s="24"/>
      <c r="D285" s="24"/>
      <c r="E285" s="24"/>
      <c r="F285" s="24"/>
      <c r="G285" s="24"/>
      <c r="H285" s="27"/>
      <c r="I285" s="24"/>
      <c r="J285" s="24"/>
      <c r="K285" s="24"/>
      <c r="L285" s="24"/>
      <c r="M285" s="24"/>
      <c r="N285" s="24"/>
      <c r="O285" s="24"/>
      <c r="P285" s="24"/>
      <c r="Q285" s="24"/>
      <c r="R285" s="24"/>
      <c r="S285" s="24"/>
      <c r="T285" s="24"/>
      <c r="U285" s="24"/>
      <c r="V285" s="24"/>
      <c r="W285" s="24"/>
      <c r="X285" s="24"/>
      <c r="Y285" s="24"/>
      <c r="Z285" s="24"/>
      <c r="AA285" s="24"/>
      <c r="AB285" s="24"/>
      <c r="AC285" s="24"/>
    </row>
    <row r="286">
      <c r="A286" s="24"/>
      <c r="B286" s="24"/>
      <c r="C286" s="24"/>
      <c r="D286" s="24"/>
      <c r="E286" s="24"/>
      <c r="F286" s="24"/>
      <c r="G286" s="24"/>
      <c r="H286" s="27"/>
      <c r="I286" s="24"/>
      <c r="J286" s="24"/>
      <c r="K286" s="24"/>
      <c r="L286" s="24"/>
      <c r="M286" s="24"/>
      <c r="N286" s="24"/>
      <c r="O286" s="24"/>
      <c r="P286" s="24"/>
      <c r="Q286" s="24"/>
      <c r="R286" s="24"/>
      <c r="S286" s="24"/>
      <c r="T286" s="24"/>
      <c r="U286" s="24"/>
      <c r="V286" s="24"/>
      <c r="W286" s="24"/>
      <c r="X286" s="24"/>
      <c r="Y286" s="24"/>
      <c r="Z286" s="24"/>
      <c r="AA286" s="24"/>
      <c r="AB286" s="24"/>
      <c r="AC286" s="24"/>
    </row>
    <row r="287">
      <c r="A287" s="24"/>
      <c r="B287" s="24"/>
      <c r="C287" s="24"/>
      <c r="D287" s="24"/>
      <c r="E287" s="24"/>
      <c r="F287" s="24"/>
      <c r="G287" s="24"/>
      <c r="H287" s="27"/>
      <c r="I287" s="24"/>
      <c r="J287" s="24"/>
      <c r="K287" s="24"/>
      <c r="L287" s="24"/>
      <c r="M287" s="24"/>
      <c r="N287" s="24"/>
      <c r="O287" s="24"/>
      <c r="P287" s="24"/>
      <c r="Q287" s="24"/>
      <c r="R287" s="24"/>
      <c r="S287" s="24"/>
      <c r="T287" s="24"/>
      <c r="U287" s="24"/>
      <c r="V287" s="24"/>
      <c r="W287" s="24"/>
      <c r="X287" s="24"/>
      <c r="Y287" s="24"/>
      <c r="Z287" s="24"/>
      <c r="AA287" s="24"/>
      <c r="AB287" s="24"/>
      <c r="AC287" s="24"/>
    </row>
    <row r="288">
      <c r="A288" s="24"/>
      <c r="B288" s="24"/>
      <c r="C288" s="24"/>
      <c r="D288" s="24"/>
      <c r="E288" s="24"/>
      <c r="F288" s="24"/>
      <c r="G288" s="24"/>
      <c r="H288" s="27"/>
      <c r="I288" s="24"/>
      <c r="J288" s="24"/>
      <c r="K288" s="24"/>
      <c r="L288" s="24"/>
      <c r="M288" s="24"/>
      <c r="N288" s="24"/>
      <c r="O288" s="24"/>
      <c r="P288" s="24"/>
      <c r="Q288" s="24"/>
      <c r="R288" s="24"/>
      <c r="S288" s="24"/>
      <c r="T288" s="24"/>
      <c r="U288" s="24"/>
      <c r="V288" s="24"/>
      <c r="W288" s="24"/>
      <c r="X288" s="24"/>
      <c r="Y288" s="24"/>
      <c r="Z288" s="24"/>
      <c r="AA288" s="24"/>
      <c r="AB288" s="24"/>
      <c r="AC288" s="24"/>
    </row>
    <row r="289">
      <c r="A289" s="24"/>
      <c r="B289" s="24"/>
      <c r="C289" s="24"/>
      <c r="D289" s="24"/>
      <c r="E289" s="24"/>
      <c r="F289" s="24"/>
      <c r="G289" s="24"/>
      <c r="H289" s="27"/>
      <c r="I289" s="24"/>
      <c r="J289" s="24"/>
      <c r="K289" s="24"/>
      <c r="L289" s="24"/>
      <c r="M289" s="24"/>
      <c r="N289" s="24"/>
      <c r="O289" s="24"/>
      <c r="P289" s="24"/>
      <c r="Q289" s="24"/>
      <c r="R289" s="24"/>
      <c r="S289" s="24"/>
      <c r="T289" s="24"/>
      <c r="U289" s="24"/>
      <c r="V289" s="24"/>
      <c r="W289" s="24"/>
      <c r="X289" s="24"/>
      <c r="Y289" s="24"/>
      <c r="Z289" s="24"/>
      <c r="AA289" s="24"/>
      <c r="AB289" s="24"/>
      <c r="AC289" s="24"/>
    </row>
    <row r="290">
      <c r="A290" s="24"/>
      <c r="B290" s="24"/>
      <c r="C290" s="24"/>
      <c r="D290" s="24"/>
      <c r="E290" s="24"/>
      <c r="F290" s="24"/>
      <c r="G290" s="24"/>
      <c r="H290" s="27"/>
      <c r="I290" s="24"/>
      <c r="J290" s="24"/>
      <c r="K290" s="24"/>
      <c r="L290" s="24"/>
      <c r="M290" s="24"/>
      <c r="N290" s="24"/>
      <c r="O290" s="24"/>
      <c r="P290" s="24"/>
      <c r="Q290" s="24"/>
      <c r="R290" s="24"/>
      <c r="S290" s="24"/>
      <c r="T290" s="24"/>
      <c r="U290" s="24"/>
      <c r="V290" s="24"/>
      <c r="W290" s="24"/>
      <c r="X290" s="24"/>
      <c r="Y290" s="24"/>
      <c r="Z290" s="24"/>
      <c r="AA290" s="24"/>
      <c r="AB290" s="24"/>
      <c r="AC290" s="24"/>
    </row>
    <row r="291">
      <c r="A291" s="24"/>
      <c r="B291" s="24"/>
      <c r="C291" s="24"/>
      <c r="D291" s="24"/>
      <c r="E291" s="24"/>
      <c r="F291" s="24"/>
      <c r="G291" s="24"/>
      <c r="H291" s="27"/>
      <c r="I291" s="24"/>
      <c r="J291" s="24"/>
      <c r="K291" s="24"/>
      <c r="L291" s="24"/>
      <c r="M291" s="24"/>
      <c r="N291" s="24"/>
      <c r="O291" s="24"/>
      <c r="P291" s="24"/>
      <c r="Q291" s="24"/>
      <c r="R291" s="24"/>
      <c r="S291" s="24"/>
      <c r="T291" s="24"/>
      <c r="U291" s="24"/>
      <c r="V291" s="24"/>
      <c r="W291" s="24"/>
      <c r="X291" s="24"/>
      <c r="Y291" s="24"/>
      <c r="Z291" s="24"/>
      <c r="AA291" s="24"/>
      <c r="AB291" s="24"/>
      <c r="AC291" s="24"/>
    </row>
    <row r="292">
      <c r="A292" s="24"/>
      <c r="B292" s="24"/>
      <c r="C292" s="24"/>
      <c r="D292" s="24"/>
      <c r="E292" s="24"/>
      <c r="F292" s="24"/>
      <c r="G292" s="24"/>
      <c r="H292" s="27"/>
      <c r="I292" s="24"/>
      <c r="J292" s="24"/>
      <c r="K292" s="24"/>
      <c r="L292" s="24"/>
      <c r="M292" s="24"/>
      <c r="N292" s="24"/>
      <c r="O292" s="24"/>
      <c r="P292" s="24"/>
      <c r="Q292" s="24"/>
      <c r="R292" s="24"/>
      <c r="S292" s="24"/>
      <c r="T292" s="24"/>
      <c r="U292" s="24"/>
      <c r="V292" s="24"/>
      <c r="W292" s="24"/>
      <c r="X292" s="24"/>
      <c r="Y292" s="24"/>
      <c r="Z292" s="24"/>
      <c r="AA292" s="24"/>
      <c r="AB292" s="24"/>
      <c r="AC292" s="24"/>
    </row>
    <row r="293">
      <c r="A293" s="24"/>
      <c r="B293" s="24"/>
      <c r="C293" s="24"/>
      <c r="D293" s="24"/>
      <c r="E293" s="24"/>
      <c r="F293" s="24"/>
      <c r="G293" s="24"/>
      <c r="H293" s="27"/>
      <c r="I293" s="24"/>
      <c r="J293" s="24"/>
      <c r="K293" s="24"/>
      <c r="L293" s="24"/>
      <c r="M293" s="24"/>
      <c r="N293" s="24"/>
      <c r="O293" s="24"/>
      <c r="P293" s="24"/>
      <c r="Q293" s="24"/>
      <c r="R293" s="24"/>
      <c r="S293" s="24"/>
      <c r="T293" s="24"/>
      <c r="U293" s="24"/>
      <c r="V293" s="24"/>
      <c r="W293" s="24"/>
      <c r="X293" s="24"/>
      <c r="Y293" s="24"/>
      <c r="Z293" s="24"/>
      <c r="AA293" s="24"/>
      <c r="AB293" s="24"/>
      <c r="AC293" s="24"/>
    </row>
    <row r="294">
      <c r="A294" s="24"/>
      <c r="B294" s="24"/>
      <c r="C294" s="24"/>
      <c r="D294" s="24"/>
      <c r="E294" s="24"/>
      <c r="F294" s="24"/>
      <c r="G294" s="24"/>
      <c r="H294" s="27"/>
      <c r="I294" s="24"/>
      <c r="J294" s="24"/>
      <c r="K294" s="24"/>
      <c r="L294" s="24"/>
      <c r="M294" s="24"/>
      <c r="N294" s="24"/>
      <c r="O294" s="24"/>
      <c r="P294" s="24"/>
      <c r="Q294" s="24"/>
      <c r="R294" s="24"/>
      <c r="S294" s="24"/>
      <c r="T294" s="24"/>
      <c r="U294" s="24"/>
      <c r="V294" s="24"/>
      <c r="W294" s="24"/>
      <c r="X294" s="24"/>
      <c r="Y294" s="24"/>
      <c r="Z294" s="24"/>
      <c r="AA294" s="24"/>
      <c r="AB294" s="24"/>
      <c r="AC294" s="24"/>
    </row>
    <row r="295">
      <c r="A295" s="24"/>
      <c r="B295" s="24"/>
      <c r="C295" s="24"/>
      <c r="D295" s="24"/>
      <c r="E295" s="24"/>
      <c r="F295" s="24"/>
      <c r="G295" s="24"/>
      <c r="H295" s="27"/>
      <c r="I295" s="24"/>
      <c r="J295" s="24"/>
      <c r="K295" s="24"/>
      <c r="L295" s="24"/>
      <c r="M295" s="24"/>
      <c r="N295" s="24"/>
      <c r="O295" s="24"/>
      <c r="P295" s="24"/>
      <c r="Q295" s="24"/>
      <c r="R295" s="24"/>
      <c r="S295" s="24"/>
      <c r="T295" s="24"/>
      <c r="U295" s="24"/>
      <c r="V295" s="24"/>
      <c r="W295" s="24"/>
      <c r="X295" s="24"/>
      <c r="Y295" s="24"/>
      <c r="Z295" s="24"/>
      <c r="AA295" s="24"/>
      <c r="AB295" s="24"/>
      <c r="AC295" s="24"/>
    </row>
    <row r="296">
      <c r="A296" s="24"/>
      <c r="B296" s="24"/>
      <c r="C296" s="24"/>
      <c r="D296" s="24"/>
      <c r="E296" s="24"/>
      <c r="F296" s="24"/>
      <c r="G296" s="24"/>
      <c r="H296" s="27"/>
      <c r="I296" s="24"/>
      <c r="J296" s="24"/>
      <c r="K296" s="24"/>
      <c r="L296" s="24"/>
      <c r="M296" s="24"/>
      <c r="N296" s="24"/>
      <c r="O296" s="24"/>
      <c r="P296" s="24"/>
      <c r="Q296" s="24"/>
      <c r="R296" s="24"/>
      <c r="S296" s="24"/>
      <c r="T296" s="24"/>
      <c r="U296" s="24"/>
      <c r="V296" s="24"/>
      <c r="W296" s="24"/>
      <c r="X296" s="24"/>
      <c r="Y296" s="24"/>
      <c r="Z296" s="24"/>
      <c r="AA296" s="24"/>
      <c r="AB296" s="24"/>
      <c r="AC296" s="24"/>
    </row>
    <row r="297">
      <c r="A297" s="24"/>
      <c r="B297" s="24"/>
      <c r="C297" s="24"/>
      <c r="D297" s="24"/>
      <c r="E297" s="24"/>
      <c r="F297" s="24"/>
      <c r="G297" s="24"/>
      <c r="H297" s="27"/>
      <c r="I297" s="24"/>
      <c r="J297" s="24"/>
      <c r="K297" s="24"/>
      <c r="L297" s="24"/>
      <c r="M297" s="24"/>
      <c r="N297" s="24"/>
      <c r="O297" s="24"/>
      <c r="P297" s="24"/>
      <c r="Q297" s="24"/>
      <c r="R297" s="24"/>
      <c r="S297" s="24"/>
      <c r="T297" s="24"/>
      <c r="U297" s="24"/>
      <c r="V297" s="24"/>
      <c r="W297" s="24"/>
      <c r="X297" s="24"/>
      <c r="Y297" s="24"/>
      <c r="Z297" s="24"/>
      <c r="AA297" s="24"/>
      <c r="AB297" s="24"/>
      <c r="AC297" s="24"/>
    </row>
    <row r="298">
      <c r="A298" s="24"/>
      <c r="B298" s="24"/>
      <c r="C298" s="24"/>
      <c r="D298" s="24"/>
      <c r="E298" s="24"/>
      <c r="F298" s="24"/>
      <c r="G298" s="24"/>
      <c r="H298" s="27"/>
      <c r="I298" s="24"/>
      <c r="J298" s="24"/>
      <c r="K298" s="24"/>
      <c r="L298" s="24"/>
      <c r="M298" s="24"/>
      <c r="N298" s="24"/>
      <c r="O298" s="24"/>
      <c r="P298" s="24"/>
      <c r="Q298" s="24"/>
      <c r="R298" s="24"/>
      <c r="S298" s="24"/>
      <c r="T298" s="24"/>
      <c r="U298" s="24"/>
      <c r="V298" s="24"/>
      <c r="W298" s="24"/>
      <c r="X298" s="24"/>
      <c r="Y298" s="24"/>
      <c r="Z298" s="24"/>
      <c r="AA298" s="24"/>
      <c r="AB298" s="24"/>
      <c r="AC298" s="24"/>
    </row>
    <row r="299">
      <c r="A299" s="24"/>
      <c r="B299" s="24"/>
      <c r="C299" s="24"/>
      <c r="D299" s="24"/>
      <c r="E299" s="24"/>
      <c r="F299" s="24"/>
      <c r="G299" s="24"/>
      <c r="H299" s="27"/>
      <c r="I299" s="24"/>
      <c r="J299" s="24"/>
      <c r="K299" s="24"/>
      <c r="L299" s="24"/>
      <c r="M299" s="24"/>
      <c r="N299" s="24"/>
      <c r="O299" s="24"/>
      <c r="P299" s="24"/>
      <c r="Q299" s="24"/>
      <c r="R299" s="24"/>
      <c r="S299" s="24"/>
      <c r="T299" s="24"/>
      <c r="U299" s="24"/>
      <c r="V299" s="24"/>
      <c r="W299" s="24"/>
      <c r="X299" s="24"/>
      <c r="Y299" s="24"/>
      <c r="Z299" s="24"/>
      <c r="AA299" s="24"/>
      <c r="AB299" s="24"/>
      <c r="AC299" s="24"/>
    </row>
    <row r="300">
      <c r="A300" s="24"/>
      <c r="B300" s="24"/>
      <c r="C300" s="24"/>
      <c r="D300" s="24"/>
      <c r="E300" s="24"/>
      <c r="F300" s="24"/>
      <c r="G300" s="24"/>
      <c r="H300" s="27"/>
      <c r="I300" s="24"/>
      <c r="J300" s="24"/>
      <c r="K300" s="24"/>
      <c r="L300" s="24"/>
      <c r="M300" s="24"/>
      <c r="N300" s="24"/>
      <c r="O300" s="24"/>
      <c r="P300" s="24"/>
      <c r="Q300" s="24"/>
      <c r="R300" s="24"/>
      <c r="S300" s="24"/>
      <c r="T300" s="24"/>
      <c r="U300" s="24"/>
      <c r="V300" s="24"/>
      <c r="W300" s="24"/>
      <c r="X300" s="24"/>
      <c r="Y300" s="24"/>
      <c r="Z300" s="24"/>
      <c r="AA300" s="24"/>
      <c r="AB300" s="24"/>
      <c r="AC300" s="24"/>
    </row>
    <row r="301">
      <c r="A301" s="24"/>
      <c r="B301" s="24"/>
      <c r="C301" s="24"/>
      <c r="D301" s="24"/>
      <c r="E301" s="24"/>
      <c r="F301" s="24"/>
      <c r="G301" s="24"/>
      <c r="H301" s="27"/>
      <c r="I301" s="24"/>
      <c r="J301" s="24"/>
      <c r="K301" s="24"/>
      <c r="L301" s="24"/>
      <c r="M301" s="24"/>
      <c r="N301" s="24"/>
      <c r="O301" s="24"/>
      <c r="P301" s="24"/>
      <c r="Q301" s="24"/>
      <c r="R301" s="24"/>
      <c r="S301" s="24"/>
      <c r="T301" s="24"/>
      <c r="U301" s="24"/>
      <c r="V301" s="24"/>
      <c r="W301" s="24"/>
      <c r="X301" s="24"/>
      <c r="Y301" s="24"/>
      <c r="Z301" s="24"/>
      <c r="AA301" s="24"/>
      <c r="AB301" s="24"/>
      <c r="AC301" s="24"/>
    </row>
    <row r="302">
      <c r="A302" s="24"/>
      <c r="B302" s="24"/>
      <c r="C302" s="24"/>
      <c r="D302" s="24"/>
      <c r="E302" s="24"/>
      <c r="F302" s="24"/>
      <c r="G302" s="24"/>
      <c r="H302" s="27"/>
      <c r="I302" s="24"/>
      <c r="J302" s="24"/>
      <c r="K302" s="24"/>
      <c r="L302" s="24"/>
      <c r="M302" s="24"/>
      <c r="N302" s="24"/>
      <c r="O302" s="24"/>
      <c r="P302" s="24"/>
      <c r="Q302" s="24"/>
      <c r="R302" s="24"/>
      <c r="S302" s="24"/>
      <c r="T302" s="24"/>
      <c r="U302" s="24"/>
      <c r="V302" s="24"/>
      <c r="W302" s="24"/>
      <c r="X302" s="24"/>
      <c r="Y302" s="24"/>
      <c r="Z302" s="24"/>
      <c r="AA302" s="24"/>
      <c r="AB302" s="24"/>
      <c r="AC302" s="24"/>
    </row>
    <row r="303">
      <c r="A303" s="24"/>
      <c r="B303" s="24"/>
      <c r="C303" s="24"/>
      <c r="D303" s="24"/>
      <c r="E303" s="24"/>
      <c r="F303" s="24"/>
      <c r="G303" s="24"/>
      <c r="H303" s="27"/>
      <c r="I303" s="24"/>
      <c r="J303" s="24"/>
      <c r="K303" s="24"/>
      <c r="L303" s="24"/>
      <c r="M303" s="24"/>
      <c r="N303" s="24"/>
      <c r="O303" s="24"/>
      <c r="P303" s="24"/>
      <c r="Q303" s="24"/>
      <c r="R303" s="24"/>
      <c r="S303" s="24"/>
      <c r="T303" s="24"/>
      <c r="U303" s="24"/>
      <c r="V303" s="24"/>
      <c r="W303" s="24"/>
      <c r="X303" s="24"/>
      <c r="Y303" s="24"/>
      <c r="Z303" s="24"/>
      <c r="AA303" s="24"/>
      <c r="AB303" s="24"/>
      <c r="AC303" s="24"/>
    </row>
    <row r="304">
      <c r="A304" s="24"/>
      <c r="B304" s="24"/>
      <c r="C304" s="24"/>
      <c r="D304" s="24"/>
      <c r="E304" s="24"/>
      <c r="F304" s="24"/>
      <c r="G304" s="24"/>
      <c r="H304" s="27"/>
      <c r="I304" s="24"/>
      <c r="J304" s="24"/>
      <c r="K304" s="24"/>
      <c r="L304" s="24"/>
      <c r="M304" s="24"/>
      <c r="N304" s="24"/>
      <c r="O304" s="24"/>
      <c r="P304" s="24"/>
      <c r="Q304" s="24"/>
      <c r="R304" s="24"/>
      <c r="S304" s="24"/>
      <c r="T304" s="24"/>
      <c r="U304" s="24"/>
      <c r="V304" s="24"/>
      <c r="W304" s="24"/>
      <c r="X304" s="24"/>
      <c r="Y304" s="24"/>
      <c r="Z304" s="24"/>
      <c r="AA304" s="24"/>
      <c r="AB304" s="24"/>
      <c r="AC304" s="24"/>
    </row>
    <row r="305">
      <c r="A305" s="24"/>
      <c r="B305" s="24"/>
      <c r="C305" s="24"/>
      <c r="D305" s="24"/>
      <c r="E305" s="24"/>
      <c r="F305" s="24"/>
      <c r="G305" s="24"/>
      <c r="H305" s="27"/>
      <c r="I305" s="24"/>
      <c r="J305" s="24"/>
      <c r="K305" s="24"/>
      <c r="L305" s="24"/>
      <c r="M305" s="24"/>
      <c r="N305" s="24"/>
      <c r="O305" s="24"/>
      <c r="P305" s="24"/>
      <c r="Q305" s="24"/>
      <c r="R305" s="24"/>
      <c r="S305" s="24"/>
      <c r="T305" s="24"/>
      <c r="U305" s="24"/>
      <c r="V305" s="24"/>
      <c r="W305" s="24"/>
      <c r="X305" s="24"/>
      <c r="Y305" s="24"/>
      <c r="Z305" s="24"/>
      <c r="AA305" s="24"/>
      <c r="AB305" s="24"/>
      <c r="AC305" s="24"/>
    </row>
    <row r="306">
      <c r="A306" s="24"/>
      <c r="B306" s="24"/>
      <c r="C306" s="24"/>
      <c r="D306" s="24"/>
      <c r="E306" s="24"/>
      <c r="F306" s="24"/>
      <c r="G306" s="24"/>
      <c r="H306" s="27"/>
      <c r="I306" s="24"/>
      <c r="J306" s="24"/>
      <c r="K306" s="24"/>
      <c r="L306" s="24"/>
      <c r="M306" s="24"/>
      <c r="N306" s="24"/>
      <c r="O306" s="24"/>
      <c r="P306" s="24"/>
      <c r="Q306" s="24"/>
      <c r="R306" s="24"/>
      <c r="S306" s="24"/>
      <c r="T306" s="24"/>
      <c r="U306" s="24"/>
      <c r="V306" s="24"/>
      <c r="W306" s="24"/>
      <c r="X306" s="24"/>
      <c r="Y306" s="24"/>
      <c r="Z306" s="24"/>
      <c r="AA306" s="24"/>
      <c r="AB306" s="24"/>
      <c r="AC306" s="24"/>
    </row>
    <row r="307">
      <c r="A307" s="24"/>
      <c r="B307" s="24"/>
      <c r="C307" s="24"/>
      <c r="D307" s="24"/>
      <c r="E307" s="24"/>
      <c r="F307" s="24"/>
      <c r="G307" s="24"/>
      <c r="H307" s="27"/>
      <c r="I307" s="24"/>
      <c r="J307" s="24"/>
      <c r="K307" s="24"/>
      <c r="L307" s="24"/>
      <c r="M307" s="24"/>
      <c r="N307" s="24"/>
      <c r="O307" s="24"/>
      <c r="P307" s="24"/>
      <c r="Q307" s="24"/>
      <c r="R307" s="24"/>
      <c r="S307" s="24"/>
      <c r="T307" s="24"/>
      <c r="U307" s="24"/>
      <c r="V307" s="24"/>
      <c r="W307" s="24"/>
      <c r="X307" s="24"/>
      <c r="Y307" s="24"/>
      <c r="Z307" s="24"/>
      <c r="AA307" s="24"/>
      <c r="AB307" s="24"/>
      <c r="AC307" s="24"/>
    </row>
    <row r="308">
      <c r="A308" s="24"/>
      <c r="B308" s="24"/>
      <c r="C308" s="24"/>
      <c r="D308" s="24"/>
      <c r="E308" s="24"/>
      <c r="F308" s="24"/>
      <c r="G308" s="24"/>
      <c r="H308" s="27"/>
      <c r="I308" s="24"/>
      <c r="J308" s="24"/>
      <c r="K308" s="24"/>
      <c r="L308" s="24"/>
      <c r="M308" s="24"/>
      <c r="N308" s="24"/>
      <c r="O308" s="24"/>
      <c r="P308" s="24"/>
      <c r="Q308" s="24"/>
      <c r="R308" s="24"/>
      <c r="S308" s="24"/>
      <c r="T308" s="24"/>
      <c r="U308" s="24"/>
      <c r="V308" s="24"/>
      <c r="W308" s="24"/>
      <c r="X308" s="24"/>
      <c r="Y308" s="24"/>
      <c r="Z308" s="24"/>
      <c r="AA308" s="24"/>
      <c r="AB308" s="24"/>
      <c r="AC308" s="24"/>
    </row>
    <row r="309">
      <c r="A309" s="24"/>
      <c r="B309" s="24"/>
      <c r="C309" s="24"/>
      <c r="D309" s="24"/>
      <c r="E309" s="24"/>
      <c r="F309" s="24"/>
      <c r="G309" s="24"/>
      <c r="H309" s="27"/>
      <c r="I309" s="24"/>
      <c r="J309" s="24"/>
      <c r="K309" s="24"/>
      <c r="L309" s="24"/>
      <c r="M309" s="24"/>
      <c r="N309" s="24"/>
      <c r="O309" s="24"/>
      <c r="P309" s="24"/>
      <c r="Q309" s="24"/>
      <c r="R309" s="24"/>
      <c r="S309" s="24"/>
      <c r="T309" s="24"/>
      <c r="U309" s="24"/>
      <c r="V309" s="24"/>
      <c r="W309" s="24"/>
      <c r="X309" s="24"/>
      <c r="Y309" s="24"/>
      <c r="Z309" s="24"/>
      <c r="AA309" s="24"/>
      <c r="AB309" s="24"/>
      <c r="AC309" s="24"/>
    </row>
    <row r="310">
      <c r="A310" s="24"/>
      <c r="B310" s="24"/>
      <c r="C310" s="24"/>
      <c r="D310" s="24"/>
      <c r="E310" s="24"/>
      <c r="F310" s="24"/>
      <c r="G310" s="24"/>
      <c r="H310" s="27"/>
      <c r="I310" s="24"/>
      <c r="J310" s="24"/>
      <c r="K310" s="24"/>
      <c r="L310" s="24"/>
      <c r="M310" s="24"/>
      <c r="N310" s="24"/>
      <c r="O310" s="24"/>
      <c r="P310" s="24"/>
      <c r="Q310" s="24"/>
      <c r="R310" s="24"/>
      <c r="S310" s="24"/>
      <c r="T310" s="24"/>
      <c r="U310" s="24"/>
      <c r="V310" s="24"/>
      <c r="W310" s="24"/>
      <c r="X310" s="24"/>
      <c r="Y310" s="24"/>
      <c r="Z310" s="24"/>
      <c r="AA310" s="24"/>
      <c r="AB310" s="24"/>
      <c r="AC310" s="24"/>
    </row>
    <row r="311">
      <c r="A311" s="24"/>
      <c r="B311" s="24"/>
      <c r="C311" s="24"/>
      <c r="D311" s="24"/>
      <c r="E311" s="24"/>
      <c r="F311" s="24"/>
      <c r="G311" s="24"/>
      <c r="H311" s="27"/>
      <c r="I311" s="24"/>
      <c r="J311" s="24"/>
      <c r="K311" s="24"/>
      <c r="L311" s="24"/>
      <c r="M311" s="24"/>
      <c r="N311" s="24"/>
      <c r="O311" s="24"/>
      <c r="P311" s="24"/>
      <c r="Q311" s="24"/>
      <c r="R311" s="24"/>
      <c r="S311" s="24"/>
      <c r="T311" s="24"/>
      <c r="U311" s="24"/>
      <c r="V311" s="24"/>
      <c r="W311" s="24"/>
      <c r="X311" s="24"/>
      <c r="Y311" s="24"/>
      <c r="Z311" s="24"/>
      <c r="AA311" s="24"/>
      <c r="AB311" s="24"/>
      <c r="AC311" s="24"/>
    </row>
    <row r="312">
      <c r="A312" s="24"/>
      <c r="B312" s="24"/>
      <c r="C312" s="24"/>
      <c r="D312" s="24"/>
      <c r="E312" s="24"/>
      <c r="F312" s="24"/>
      <c r="G312" s="24"/>
      <c r="H312" s="27"/>
      <c r="I312" s="24"/>
      <c r="J312" s="24"/>
      <c r="K312" s="24"/>
      <c r="L312" s="24"/>
      <c r="M312" s="24"/>
      <c r="N312" s="24"/>
      <c r="O312" s="24"/>
      <c r="P312" s="24"/>
      <c r="Q312" s="24"/>
      <c r="R312" s="24"/>
      <c r="S312" s="24"/>
      <c r="T312" s="24"/>
      <c r="U312" s="24"/>
      <c r="V312" s="24"/>
      <c r="W312" s="24"/>
      <c r="X312" s="24"/>
      <c r="Y312" s="24"/>
      <c r="Z312" s="24"/>
      <c r="AA312" s="24"/>
      <c r="AB312" s="24"/>
      <c r="AC312" s="24"/>
    </row>
    <row r="313">
      <c r="A313" s="24"/>
      <c r="B313" s="24"/>
      <c r="C313" s="24"/>
      <c r="D313" s="24"/>
      <c r="E313" s="24"/>
      <c r="F313" s="24"/>
      <c r="G313" s="24"/>
      <c r="H313" s="27"/>
      <c r="I313" s="24"/>
      <c r="J313" s="24"/>
      <c r="K313" s="24"/>
      <c r="L313" s="24"/>
      <c r="M313" s="24"/>
      <c r="N313" s="24"/>
      <c r="O313" s="24"/>
      <c r="P313" s="24"/>
      <c r="Q313" s="24"/>
      <c r="R313" s="24"/>
      <c r="S313" s="24"/>
      <c r="T313" s="24"/>
      <c r="U313" s="24"/>
      <c r="V313" s="24"/>
      <c r="W313" s="24"/>
      <c r="X313" s="24"/>
      <c r="Y313" s="24"/>
      <c r="Z313" s="24"/>
      <c r="AA313" s="24"/>
      <c r="AB313" s="24"/>
      <c r="AC313" s="24"/>
    </row>
    <row r="314">
      <c r="A314" s="24"/>
      <c r="B314" s="24"/>
      <c r="C314" s="24"/>
      <c r="D314" s="24"/>
      <c r="E314" s="24"/>
      <c r="F314" s="24"/>
      <c r="G314" s="24"/>
      <c r="H314" s="27"/>
      <c r="I314" s="24"/>
      <c r="J314" s="24"/>
      <c r="K314" s="24"/>
      <c r="L314" s="24"/>
      <c r="M314" s="24"/>
      <c r="N314" s="24"/>
      <c r="O314" s="24"/>
      <c r="P314" s="24"/>
      <c r="Q314" s="24"/>
      <c r="R314" s="24"/>
      <c r="S314" s="24"/>
      <c r="T314" s="24"/>
      <c r="U314" s="24"/>
      <c r="V314" s="24"/>
      <c r="W314" s="24"/>
      <c r="X314" s="24"/>
      <c r="Y314" s="24"/>
      <c r="Z314" s="24"/>
      <c r="AA314" s="24"/>
      <c r="AB314" s="24"/>
      <c r="AC314" s="24"/>
    </row>
    <row r="315">
      <c r="A315" s="24"/>
      <c r="B315" s="24"/>
      <c r="C315" s="24"/>
      <c r="D315" s="24"/>
      <c r="E315" s="24"/>
      <c r="F315" s="24"/>
      <c r="G315" s="24"/>
      <c r="H315" s="27"/>
      <c r="I315" s="24"/>
      <c r="J315" s="24"/>
      <c r="K315" s="24"/>
      <c r="L315" s="24"/>
      <c r="M315" s="24"/>
      <c r="N315" s="24"/>
      <c r="O315" s="24"/>
      <c r="P315" s="24"/>
      <c r="Q315" s="24"/>
      <c r="R315" s="24"/>
      <c r="S315" s="24"/>
      <c r="T315" s="24"/>
      <c r="U315" s="24"/>
      <c r="V315" s="24"/>
      <c r="W315" s="24"/>
      <c r="X315" s="24"/>
      <c r="Y315" s="24"/>
      <c r="Z315" s="24"/>
      <c r="AA315" s="24"/>
      <c r="AB315" s="24"/>
      <c r="AC315" s="24"/>
    </row>
    <row r="316">
      <c r="A316" s="24"/>
      <c r="B316" s="24"/>
      <c r="C316" s="24"/>
      <c r="D316" s="24"/>
      <c r="E316" s="24"/>
      <c r="F316" s="24"/>
      <c r="G316" s="24"/>
      <c r="H316" s="27"/>
      <c r="I316" s="24"/>
      <c r="J316" s="24"/>
      <c r="K316" s="24"/>
      <c r="L316" s="24"/>
      <c r="M316" s="24"/>
      <c r="N316" s="24"/>
      <c r="O316" s="24"/>
      <c r="P316" s="24"/>
      <c r="Q316" s="24"/>
      <c r="R316" s="24"/>
      <c r="S316" s="24"/>
      <c r="T316" s="24"/>
      <c r="U316" s="24"/>
      <c r="V316" s="24"/>
      <c r="W316" s="24"/>
      <c r="X316" s="24"/>
      <c r="Y316" s="24"/>
      <c r="Z316" s="24"/>
      <c r="AA316" s="24"/>
      <c r="AB316" s="24"/>
      <c r="AC316" s="24"/>
    </row>
    <row r="317">
      <c r="A317" s="24"/>
      <c r="B317" s="24"/>
      <c r="C317" s="24"/>
      <c r="D317" s="24"/>
      <c r="E317" s="24"/>
      <c r="F317" s="24"/>
      <c r="G317" s="24"/>
      <c r="H317" s="27"/>
      <c r="I317" s="24"/>
      <c r="J317" s="24"/>
      <c r="K317" s="24"/>
      <c r="L317" s="24"/>
      <c r="M317" s="24"/>
      <c r="N317" s="24"/>
      <c r="O317" s="24"/>
      <c r="P317" s="24"/>
      <c r="Q317" s="24"/>
      <c r="R317" s="24"/>
      <c r="S317" s="24"/>
      <c r="T317" s="24"/>
      <c r="U317" s="24"/>
      <c r="V317" s="24"/>
      <c r="W317" s="24"/>
      <c r="X317" s="24"/>
      <c r="Y317" s="24"/>
      <c r="Z317" s="24"/>
      <c r="AA317" s="24"/>
      <c r="AB317" s="24"/>
      <c r="AC317" s="24"/>
    </row>
    <row r="318">
      <c r="A318" s="24"/>
      <c r="B318" s="24"/>
      <c r="C318" s="24"/>
      <c r="D318" s="24"/>
      <c r="E318" s="24"/>
      <c r="F318" s="24"/>
      <c r="G318" s="24"/>
      <c r="H318" s="27"/>
      <c r="I318" s="24"/>
      <c r="J318" s="24"/>
      <c r="K318" s="24"/>
      <c r="L318" s="24"/>
      <c r="M318" s="24"/>
      <c r="N318" s="24"/>
      <c r="O318" s="24"/>
      <c r="P318" s="24"/>
      <c r="Q318" s="24"/>
      <c r="R318" s="24"/>
      <c r="S318" s="24"/>
      <c r="T318" s="24"/>
      <c r="U318" s="24"/>
      <c r="V318" s="24"/>
      <c r="W318" s="24"/>
      <c r="X318" s="24"/>
      <c r="Y318" s="24"/>
      <c r="Z318" s="24"/>
      <c r="AA318" s="24"/>
      <c r="AB318" s="24"/>
      <c r="AC318" s="24"/>
    </row>
    <row r="319">
      <c r="A319" s="24"/>
      <c r="B319" s="24"/>
      <c r="C319" s="24"/>
      <c r="D319" s="24"/>
      <c r="E319" s="24"/>
      <c r="F319" s="24"/>
      <c r="G319" s="24"/>
      <c r="H319" s="27"/>
      <c r="I319" s="24"/>
      <c r="J319" s="24"/>
      <c r="K319" s="24"/>
      <c r="L319" s="24"/>
      <c r="M319" s="24"/>
      <c r="N319" s="24"/>
      <c r="O319" s="24"/>
      <c r="P319" s="24"/>
      <c r="Q319" s="24"/>
      <c r="R319" s="24"/>
      <c r="S319" s="24"/>
      <c r="T319" s="24"/>
      <c r="U319" s="24"/>
      <c r="V319" s="24"/>
      <c r="W319" s="24"/>
      <c r="X319" s="24"/>
      <c r="Y319" s="24"/>
      <c r="Z319" s="24"/>
      <c r="AA319" s="24"/>
      <c r="AB319" s="24"/>
      <c r="AC319" s="24"/>
    </row>
    <row r="320">
      <c r="A320" s="24"/>
      <c r="B320" s="24"/>
      <c r="C320" s="24"/>
      <c r="D320" s="24"/>
      <c r="E320" s="24"/>
      <c r="F320" s="24"/>
      <c r="G320" s="24"/>
      <c r="H320" s="27"/>
      <c r="I320" s="24"/>
      <c r="J320" s="24"/>
      <c r="K320" s="24"/>
      <c r="L320" s="24"/>
      <c r="M320" s="24"/>
      <c r="N320" s="24"/>
      <c r="O320" s="24"/>
      <c r="P320" s="24"/>
      <c r="Q320" s="24"/>
      <c r="R320" s="24"/>
      <c r="S320" s="24"/>
      <c r="T320" s="24"/>
      <c r="U320" s="24"/>
      <c r="V320" s="24"/>
      <c r="W320" s="24"/>
      <c r="X320" s="24"/>
      <c r="Y320" s="24"/>
      <c r="Z320" s="24"/>
      <c r="AA320" s="24"/>
      <c r="AB320" s="24"/>
      <c r="AC320" s="24"/>
    </row>
    <row r="321">
      <c r="A321" s="24"/>
      <c r="B321" s="24"/>
      <c r="C321" s="24"/>
      <c r="D321" s="24"/>
      <c r="E321" s="24"/>
      <c r="F321" s="24"/>
      <c r="G321" s="24"/>
      <c r="H321" s="27"/>
      <c r="I321" s="24"/>
      <c r="J321" s="24"/>
      <c r="K321" s="24"/>
      <c r="L321" s="24"/>
      <c r="M321" s="24"/>
      <c r="N321" s="24"/>
      <c r="O321" s="24"/>
      <c r="P321" s="24"/>
      <c r="Q321" s="24"/>
      <c r="R321" s="24"/>
      <c r="S321" s="24"/>
      <c r="T321" s="24"/>
      <c r="U321" s="24"/>
      <c r="V321" s="24"/>
      <c r="W321" s="24"/>
      <c r="X321" s="24"/>
      <c r="Y321" s="24"/>
      <c r="Z321" s="24"/>
      <c r="AA321" s="24"/>
      <c r="AB321" s="24"/>
      <c r="AC321" s="24"/>
    </row>
    <row r="322">
      <c r="A322" s="24"/>
      <c r="B322" s="24"/>
      <c r="C322" s="24"/>
      <c r="D322" s="24"/>
      <c r="E322" s="24"/>
      <c r="F322" s="24"/>
      <c r="G322" s="24"/>
      <c r="H322" s="27"/>
      <c r="I322" s="24"/>
      <c r="J322" s="24"/>
      <c r="K322" s="24"/>
      <c r="L322" s="24"/>
      <c r="M322" s="24"/>
      <c r="N322" s="24"/>
      <c r="O322" s="24"/>
      <c r="P322" s="24"/>
      <c r="Q322" s="24"/>
      <c r="R322" s="24"/>
      <c r="S322" s="24"/>
      <c r="T322" s="24"/>
      <c r="U322" s="24"/>
      <c r="V322" s="24"/>
      <c r="W322" s="24"/>
      <c r="X322" s="24"/>
      <c r="Y322" s="24"/>
      <c r="Z322" s="24"/>
      <c r="AA322" s="24"/>
      <c r="AB322" s="24"/>
      <c r="AC322" s="24"/>
    </row>
    <row r="323">
      <c r="A323" s="24"/>
      <c r="B323" s="24"/>
      <c r="C323" s="24"/>
      <c r="D323" s="24"/>
      <c r="E323" s="24"/>
      <c r="F323" s="24"/>
      <c r="G323" s="24"/>
      <c r="H323" s="27"/>
      <c r="I323" s="24"/>
      <c r="J323" s="24"/>
      <c r="K323" s="24"/>
      <c r="L323" s="24"/>
      <c r="M323" s="24"/>
      <c r="N323" s="24"/>
      <c r="O323" s="24"/>
      <c r="P323" s="24"/>
      <c r="Q323" s="24"/>
      <c r="R323" s="24"/>
      <c r="S323" s="24"/>
      <c r="T323" s="24"/>
      <c r="U323" s="24"/>
      <c r="V323" s="24"/>
      <c r="W323" s="24"/>
      <c r="X323" s="24"/>
      <c r="Y323" s="24"/>
      <c r="Z323" s="24"/>
      <c r="AA323" s="24"/>
      <c r="AB323" s="24"/>
      <c r="AC323" s="24"/>
    </row>
    <row r="324">
      <c r="A324" s="24"/>
      <c r="B324" s="24"/>
      <c r="C324" s="24"/>
      <c r="D324" s="24"/>
      <c r="E324" s="24"/>
      <c r="F324" s="24"/>
      <c r="G324" s="24"/>
      <c r="H324" s="27"/>
      <c r="I324" s="24"/>
      <c r="J324" s="24"/>
      <c r="K324" s="24"/>
      <c r="L324" s="24"/>
      <c r="M324" s="24"/>
      <c r="N324" s="24"/>
      <c r="O324" s="24"/>
      <c r="P324" s="24"/>
      <c r="Q324" s="24"/>
      <c r="R324" s="24"/>
      <c r="S324" s="24"/>
      <c r="T324" s="24"/>
      <c r="U324" s="24"/>
      <c r="V324" s="24"/>
      <c r="W324" s="24"/>
      <c r="X324" s="24"/>
      <c r="Y324" s="24"/>
      <c r="Z324" s="24"/>
      <c r="AA324" s="24"/>
      <c r="AB324" s="24"/>
      <c r="AC324" s="24"/>
    </row>
    <row r="325">
      <c r="A325" s="24"/>
      <c r="B325" s="24"/>
      <c r="C325" s="24"/>
      <c r="D325" s="24"/>
      <c r="E325" s="24"/>
      <c r="F325" s="24"/>
      <c r="G325" s="24"/>
      <c r="H325" s="27"/>
      <c r="I325" s="24"/>
      <c r="J325" s="24"/>
      <c r="K325" s="24"/>
      <c r="L325" s="24"/>
      <c r="M325" s="24"/>
      <c r="N325" s="24"/>
      <c r="O325" s="24"/>
      <c r="P325" s="24"/>
      <c r="Q325" s="24"/>
      <c r="R325" s="24"/>
      <c r="S325" s="24"/>
      <c r="T325" s="24"/>
      <c r="U325" s="24"/>
      <c r="V325" s="24"/>
      <c r="W325" s="24"/>
      <c r="X325" s="24"/>
      <c r="Y325" s="24"/>
      <c r="Z325" s="24"/>
      <c r="AA325" s="24"/>
      <c r="AB325" s="24"/>
      <c r="AC325" s="24"/>
    </row>
    <row r="326">
      <c r="A326" s="24"/>
      <c r="B326" s="24"/>
      <c r="C326" s="24"/>
      <c r="D326" s="24"/>
      <c r="E326" s="24"/>
      <c r="F326" s="24"/>
      <c r="G326" s="24"/>
      <c r="H326" s="27"/>
      <c r="I326" s="24"/>
      <c r="J326" s="24"/>
      <c r="K326" s="24"/>
      <c r="L326" s="24"/>
      <c r="M326" s="24"/>
      <c r="N326" s="24"/>
      <c r="O326" s="24"/>
      <c r="P326" s="24"/>
      <c r="Q326" s="24"/>
      <c r="R326" s="24"/>
      <c r="S326" s="24"/>
      <c r="T326" s="24"/>
      <c r="U326" s="24"/>
      <c r="V326" s="24"/>
      <c r="W326" s="24"/>
      <c r="X326" s="24"/>
      <c r="Y326" s="24"/>
      <c r="Z326" s="24"/>
      <c r="AA326" s="24"/>
      <c r="AB326" s="24"/>
      <c r="AC326" s="24"/>
    </row>
    <row r="327">
      <c r="A327" s="24"/>
      <c r="B327" s="24"/>
      <c r="C327" s="24"/>
      <c r="D327" s="24"/>
      <c r="E327" s="24"/>
      <c r="F327" s="24"/>
      <c r="G327" s="24"/>
      <c r="H327" s="27"/>
      <c r="I327" s="24"/>
      <c r="J327" s="24"/>
      <c r="K327" s="24"/>
      <c r="L327" s="24"/>
      <c r="M327" s="24"/>
      <c r="N327" s="24"/>
      <c r="O327" s="24"/>
      <c r="P327" s="24"/>
      <c r="Q327" s="24"/>
      <c r="R327" s="24"/>
      <c r="S327" s="24"/>
      <c r="T327" s="24"/>
      <c r="U327" s="24"/>
      <c r="V327" s="24"/>
      <c r="W327" s="24"/>
      <c r="X327" s="24"/>
      <c r="Y327" s="24"/>
      <c r="Z327" s="24"/>
      <c r="AA327" s="24"/>
      <c r="AB327" s="24"/>
      <c r="AC327" s="24"/>
    </row>
    <row r="328">
      <c r="A328" s="24"/>
      <c r="B328" s="24"/>
      <c r="C328" s="24"/>
      <c r="D328" s="24"/>
      <c r="E328" s="24"/>
      <c r="F328" s="24"/>
      <c r="G328" s="24"/>
      <c r="H328" s="27"/>
      <c r="I328" s="24"/>
      <c r="J328" s="24"/>
      <c r="K328" s="24"/>
      <c r="L328" s="24"/>
      <c r="M328" s="24"/>
      <c r="N328" s="24"/>
      <c r="O328" s="24"/>
      <c r="P328" s="24"/>
      <c r="Q328" s="24"/>
      <c r="R328" s="24"/>
      <c r="S328" s="24"/>
      <c r="T328" s="24"/>
      <c r="U328" s="24"/>
      <c r="V328" s="24"/>
      <c r="W328" s="24"/>
      <c r="X328" s="24"/>
      <c r="Y328" s="24"/>
      <c r="Z328" s="24"/>
      <c r="AA328" s="24"/>
      <c r="AB328" s="24"/>
      <c r="AC328" s="24"/>
    </row>
    <row r="329">
      <c r="A329" s="24"/>
      <c r="B329" s="24"/>
      <c r="C329" s="24"/>
      <c r="D329" s="24"/>
      <c r="E329" s="24"/>
      <c r="F329" s="24"/>
      <c r="G329" s="24"/>
      <c r="H329" s="27"/>
      <c r="I329" s="24"/>
      <c r="J329" s="24"/>
      <c r="K329" s="24"/>
      <c r="L329" s="24"/>
      <c r="M329" s="24"/>
      <c r="N329" s="24"/>
      <c r="O329" s="24"/>
      <c r="P329" s="24"/>
      <c r="Q329" s="24"/>
      <c r="R329" s="24"/>
      <c r="S329" s="24"/>
      <c r="T329" s="24"/>
      <c r="U329" s="24"/>
      <c r="V329" s="24"/>
      <c r="W329" s="24"/>
      <c r="X329" s="24"/>
      <c r="Y329" s="24"/>
      <c r="Z329" s="24"/>
      <c r="AA329" s="24"/>
      <c r="AB329" s="24"/>
      <c r="AC329" s="24"/>
    </row>
    <row r="330">
      <c r="A330" s="24"/>
      <c r="B330" s="24"/>
      <c r="C330" s="24"/>
      <c r="D330" s="24"/>
      <c r="E330" s="24"/>
      <c r="F330" s="24"/>
      <c r="G330" s="24"/>
      <c r="H330" s="27"/>
      <c r="I330" s="24"/>
      <c r="J330" s="24"/>
      <c r="K330" s="24"/>
      <c r="L330" s="24"/>
      <c r="M330" s="24"/>
      <c r="N330" s="24"/>
      <c r="O330" s="24"/>
      <c r="P330" s="24"/>
      <c r="Q330" s="24"/>
      <c r="R330" s="24"/>
      <c r="S330" s="24"/>
      <c r="T330" s="24"/>
      <c r="U330" s="24"/>
      <c r="V330" s="24"/>
      <c r="W330" s="24"/>
      <c r="X330" s="24"/>
      <c r="Y330" s="24"/>
      <c r="Z330" s="24"/>
      <c r="AA330" s="24"/>
      <c r="AB330" s="24"/>
      <c r="AC330" s="24"/>
    </row>
    <row r="331">
      <c r="A331" s="24"/>
      <c r="B331" s="24"/>
      <c r="C331" s="24"/>
      <c r="D331" s="24"/>
      <c r="E331" s="24"/>
      <c r="F331" s="24"/>
      <c r="G331" s="24"/>
      <c r="H331" s="27"/>
      <c r="I331" s="24"/>
      <c r="J331" s="24"/>
      <c r="K331" s="24"/>
      <c r="L331" s="24"/>
      <c r="M331" s="24"/>
      <c r="N331" s="24"/>
      <c r="O331" s="24"/>
      <c r="P331" s="24"/>
      <c r="Q331" s="24"/>
      <c r="R331" s="24"/>
      <c r="S331" s="24"/>
      <c r="T331" s="24"/>
      <c r="U331" s="24"/>
      <c r="V331" s="24"/>
      <c r="W331" s="24"/>
      <c r="X331" s="24"/>
      <c r="Y331" s="24"/>
      <c r="Z331" s="24"/>
      <c r="AA331" s="24"/>
      <c r="AB331" s="24"/>
      <c r="AC331" s="24"/>
    </row>
    <row r="332">
      <c r="A332" s="24"/>
      <c r="B332" s="24"/>
      <c r="C332" s="24"/>
      <c r="D332" s="24"/>
      <c r="E332" s="24"/>
      <c r="F332" s="24"/>
      <c r="G332" s="24"/>
      <c r="H332" s="27"/>
      <c r="I332" s="24"/>
      <c r="J332" s="24"/>
      <c r="K332" s="24"/>
      <c r="L332" s="24"/>
      <c r="M332" s="24"/>
      <c r="N332" s="24"/>
      <c r="O332" s="24"/>
      <c r="P332" s="24"/>
      <c r="Q332" s="24"/>
      <c r="R332" s="24"/>
      <c r="S332" s="24"/>
      <c r="T332" s="24"/>
      <c r="U332" s="24"/>
      <c r="V332" s="24"/>
      <c r="W332" s="24"/>
      <c r="X332" s="24"/>
      <c r="Y332" s="24"/>
      <c r="Z332" s="24"/>
      <c r="AA332" s="24"/>
      <c r="AB332" s="24"/>
      <c r="AC332" s="24"/>
    </row>
    <row r="333">
      <c r="A333" s="24"/>
      <c r="B333" s="24"/>
      <c r="C333" s="24"/>
      <c r="D333" s="24"/>
      <c r="E333" s="24"/>
      <c r="F333" s="24"/>
      <c r="G333" s="24"/>
      <c r="H333" s="27"/>
      <c r="I333" s="24"/>
      <c r="J333" s="24"/>
      <c r="K333" s="24"/>
      <c r="L333" s="24"/>
      <c r="M333" s="24"/>
      <c r="N333" s="24"/>
      <c r="O333" s="24"/>
      <c r="P333" s="24"/>
      <c r="Q333" s="24"/>
      <c r="R333" s="24"/>
      <c r="S333" s="24"/>
      <c r="T333" s="24"/>
      <c r="U333" s="24"/>
      <c r="V333" s="24"/>
      <c r="W333" s="24"/>
      <c r="X333" s="24"/>
      <c r="Y333" s="24"/>
      <c r="Z333" s="24"/>
      <c r="AA333" s="24"/>
      <c r="AB333" s="24"/>
      <c r="AC333" s="24"/>
    </row>
    <row r="334">
      <c r="A334" s="24"/>
      <c r="B334" s="24"/>
      <c r="C334" s="24"/>
      <c r="D334" s="24"/>
      <c r="E334" s="24"/>
      <c r="F334" s="24"/>
      <c r="G334" s="24"/>
      <c r="H334" s="27"/>
      <c r="I334" s="24"/>
      <c r="J334" s="24"/>
      <c r="K334" s="24"/>
      <c r="L334" s="24"/>
      <c r="M334" s="24"/>
      <c r="N334" s="24"/>
      <c r="O334" s="24"/>
      <c r="P334" s="24"/>
      <c r="Q334" s="24"/>
      <c r="R334" s="24"/>
      <c r="S334" s="24"/>
      <c r="T334" s="24"/>
      <c r="U334" s="24"/>
      <c r="V334" s="24"/>
      <c r="W334" s="24"/>
      <c r="X334" s="24"/>
      <c r="Y334" s="24"/>
      <c r="Z334" s="24"/>
      <c r="AA334" s="24"/>
      <c r="AB334" s="24"/>
      <c r="AC334" s="24"/>
    </row>
    <row r="335">
      <c r="A335" s="24"/>
      <c r="B335" s="24"/>
      <c r="C335" s="24"/>
      <c r="D335" s="24"/>
      <c r="E335" s="24"/>
      <c r="F335" s="24"/>
      <c r="G335" s="24"/>
      <c r="H335" s="27"/>
      <c r="I335" s="24"/>
      <c r="J335" s="24"/>
      <c r="K335" s="24"/>
      <c r="L335" s="24"/>
      <c r="M335" s="24"/>
      <c r="N335" s="24"/>
      <c r="O335" s="24"/>
      <c r="P335" s="24"/>
      <c r="Q335" s="24"/>
      <c r="R335" s="24"/>
      <c r="S335" s="24"/>
      <c r="T335" s="24"/>
      <c r="U335" s="24"/>
      <c r="V335" s="24"/>
      <c r="W335" s="24"/>
      <c r="X335" s="24"/>
      <c r="Y335" s="24"/>
      <c r="Z335" s="24"/>
      <c r="AA335" s="24"/>
      <c r="AB335" s="24"/>
      <c r="AC335" s="24"/>
    </row>
    <row r="336">
      <c r="A336" s="24"/>
      <c r="B336" s="24"/>
      <c r="C336" s="24"/>
      <c r="D336" s="24"/>
      <c r="E336" s="24"/>
      <c r="F336" s="24"/>
      <c r="G336" s="24"/>
      <c r="H336" s="27"/>
      <c r="I336" s="24"/>
      <c r="J336" s="24"/>
      <c r="K336" s="24"/>
      <c r="L336" s="24"/>
      <c r="M336" s="24"/>
      <c r="N336" s="24"/>
      <c r="O336" s="24"/>
      <c r="P336" s="24"/>
      <c r="Q336" s="24"/>
      <c r="R336" s="24"/>
      <c r="S336" s="24"/>
      <c r="T336" s="24"/>
      <c r="U336" s="24"/>
      <c r="V336" s="24"/>
      <c r="W336" s="24"/>
      <c r="X336" s="24"/>
      <c r="Y336" s="24"/>
      <c r="Z336" s="24"/>
      <c r="AA336" s="24"/>
      <c r="AB336" s="24"/>
      <c r="AC336" s="24"/>
    </row>
    <row r="337">
      <c r="A337" s="24"/>
      <c r="B337" s="24"/>
      <c r="C337" s="24"/>
      <c r="D337" s="24"/>
      <c r="E337" s="24"/>
      <c r="F337" s="24"/>
      <c r="G337" s="24"/>
      <c r="H337" s="27"/>
      <c r="I337" s="24"/>
      <c r="J337" s="24"/>
      <c r="K337" s="24"/>
      <c r="L337" s="24"/>
      <c r="M337" s="24"/>
      <c r="N337" s="24"/>
      <c r="O337" s="24"/>
      <c r="P337" s="24"/>
      <c r="Q337" s="24"/>
      <c r="R337" s="24"/>
      <c r="S337" s="24"/>
      <c r="T337" s="24"/>
      <c r="U337" s="24"/>
      <c r="V337" s="24"/>
      <c r="W337" s="24"/>
      <c r="X337" s="24"/>
      <c r="Y337" s="24"/>
      <c r="Z337" s="24"/>
      <c r="AA337" s="24"/>
      <c r="AB337" s="24"/>
      <c r="AC337" s="24"/>
    </row>
    <row r="338">
      <c r="A338" s="24"/>
      <c r="B338" s="24"/>
      <c r="C338" s="24"/>
      <c r="D338" s="24"/>
      <c r="E338" s="24"/>
      <c r="F338" s="24"/>
      <c r="G338" s="24"/>
      <c r="H338" s="27"/>
      <c r="I338" s="24"/>
      <c r="J338" s="24"/>
      <c r="K338" s="24"/>
      <c r="L338" s="24"/>
      <c r="M338" s="24"/>
      <c r="N338" s="24"/>
      <c r="O338" s="24"/>
      <c r="P338" s="24"/>
      <c r="Q338" s="24"/>
      <c r="R338" s="24"/>
      <c r="S338" s="24"/>
      <c r="T338" s="24"/>
      <c r="U338" s="24"/>
      <c r="V338" s="24"/>
      <c r="W338" s="24"/>
      <c r="X338" s="24"/>
      <c r="Y338" s="24"/>
      <c r="Z338" s="24"/>
      <c r="AA338" s="24"/>
      <c r="AB338" s="24"/>
      <c r="AC338" s="24"/>
    </row>
    <row r="339">
      <c r="A339" s="24"/>
      <c r="B339" s="24"/>
      <c r="C339" s="24"/>
      <c r="D339" s="24"/>
      <c r="E339" s="24"/>
      <c r="F339" s="24"/>
      <c r="G339" s="24"/>
      <c r="H339" s="27"/>
      <c r="I339" s="24"/>
      <c r="J339" s="24"/>
      <c r="K339" s="24"/>
      <c r="L339" s="24"/>
      <c r="M339" s="24"/>
      <c r="N339" s="24"/>
      <c r="O339" s="24"/>
      <c r="P339" s="24"/>
      <c r="Q339" s="24"/>
      <c r="R339" s="24"/>
      <c r="S339" s="24"/>
      <c r="T339" s="24"/>
      <c r="U339" s="24"/>
      <c r="V339" s="24"/>
      <c r="W339" s="24"/>
      <c r="X339" s="24"/>
      <c r="Y339" s="24"/>
      <c r="Z339" s="24"/>
      <c r="AA339" s="24"/>
      <c r="AB339" s="24"/>
      <c r="AC339" s="24"/>
    </row>
    <row r="340">
      <c r="A340" s="24"/>
      <c r="B340" s="24"/>
      <c r="C340" s="24"/>
      <c r="D340" s="24"/>
      <c r="E340" s="24"/>
      <c r="F340" s="24"/>
      <c r="G340" s="24"/>
      <c r="H340" s="27"/>
      <c r="I340" s="24"/>
      <c r="J340" s="24"/>
      <c r="K340" s="24"/>
      <c r="L340" s="24"/>
      <c r="M340" s="24"/>
      <c r="N340" s="24"/>
      <c r="O340" s="24"/>
      <c r="P340" s="24"/>
      <c r="Q340" s="24"/>
      <c r="R340" s="24"/>
      <c r="S340" s="24"/>
      <c r="T340" s="24"/>
      <c r="U340" s="24"/>
      <c r="V340" s="24"/>
      <c r="W340" s="24"/>
      <c r="X340" s="24"/>
      <c r="Y340" s="24"/>
      <c r="Z340" s="24"/>
      <c r="AA340" s="24"/>
      <c r="AB340" s="24"/>
      <c r="AC340" s="24"/>
    </row>
    <row r="341">
      <c r="A341" s="24"/>
      <c r="B341" s="24"/>
      <c r="C341" s="24"/>
      <c r="D341" s="24"/>
      <c r="E341" s="24"/>
      <c r="F341" s="24"/>
      <c r="G341" s="24"/>
      <c r="H341" s="27"/>
      <c r="I341" s="24"/>
      <c r="J341" s="24"/>
      <c r="K341" s="24"/>
      <c r="L341" s="24"/>
      <c r="M341" s="24"/>
      <c r="N341" s="24"/>
      <c r="O341" s="24"/>
      <c r="P341" s="24"/>
      <c r="Q341" s="24"/>
      <c r="R341" s="24"/>
      <c r="S341" s="24"/>
      <c r="T341" s="24"/>
      <c r="U341" s="24"/>
      <c r="V341" s="24"/>
      <c r="W341" s="24"/>
      <c r="X341" s="24"/>
      <c r="Y341" s="24"/>
      <c r="Z341" s="24"/>
      <c r="AA341" s="24"/>
      <c r="AB341" s="24"/>
      <c r="AC341" s="24"/>
    </row>
    <row r="342">
      <c r="A342" s="24"/>
      <c r="B342" s="24"/>
      <c r="C342" s="24"/>
      <c r="D342" s="24"/>
      <c r="E342" s="24"/>
      <c r="F342" s="24"/>
      <c r="G342" s="24"/>
      <c r="H342" s="27"/>
      <c r="I342" s="24"/>
      <c r="J342" s="24"/>
      <c r="K342" s="24"/>
      <c r="L342" s="24"/>
      <c r="M342" s="24"/>
      <c r="N342" s="24"/>
      <c r="O342" s="24"/>
      <c r="P342" s="24"/>
      <c r="Q342" s="24"/>
      <c r="R342" s="24"/>
      <c r="S342" s="24"/>
      <c r="T342" s="24"/>
      <c r="U342" s="24"/>
      <c r="V342" s="24"/>
      <c r="W342" s="24"/>
      <c r="X342" s="24"/>
      <c r="Y342" s="24"/>
      <c r="Z342" s="24"/>
      <c r="AA342" s="24"/>
      <c r="AB342" s="24"/>
      <c r="AC342" s="24"/>
    </row>
    <row r="343">
      <c r="A343" s="24"/>
      <c r="B343" s="24"/>
      <c r="C343" s="24"/>
      <c r="D343" s="24"/>
      <c r="E343" s="24"/>
      <c r="F343" s="24"/>
      <c r="G343" s="24"/>
      <c r="H343" s="27"/>
      <c r="I343" s="24"/>
      <c r="J343" s="24"/>
      <c r="K343" s="24"/>
      <c r="L343" s="24"/>
      <c r="M343" s="24"/>
      <c r="N343" s="24"/>
      <c r="O343" s="24"/>
      <c r="P343" s="24"/>
      <c r="Q343" s="24"/>
      <c r="R343" s="24"/>
      <c r="S343" s="24"/>
      <c r="T343" s="24"/>
      <c r="U343" s="24"/>
      <c r="V343" s="24"/>
      <c r="W343" s="24"/>
      <c r="X343" s="24"/>
      <c r="Y343" s="24"/>
      <c r="Z343" s="24"/>
      <c r="AA343" s="24"/>
      <c r="AB343" s="24"/>
      <c r="AC343" s="24"/>
    </row>
    <row r="344">
      <c r="A344" s="24"/>
      <c r="B344" s="24"/>
      <c r="C344" s="24"/>
      <c r="D344" s="24"/>
      <c r="E344" s="24"/>
      <c r="F344" s="24"/>
      <c r="G344" s="24"/>
      <c r="H344" s="27"/>
      <c r="I344" s="24"/>
      <c r="J344" s="24"/>
      <c r="K344" s="24"/>
      <c r="L344" s="24"/>
      <c r="M344" s="24"/>
      <c r="N344" s="24"/>
      <c r="O344" s="24"/>
      <c r="P344" s="24"/>
      <c r="Q344" s="24"/>
      <c r="R344" s="24"/>
      <c r="S344" s="24"/>
      <c r="T344" s="24"/>
      <c r="U344" s="24"/>
      <c r="V344" s="24"/>
      <c r="W344" s="24"/>
      <c r="X344" s="24"/>
      <c r="Y344" s="24"/>
      <c r="Z344" s="24"/>
      <c r="AA344" s="24"/>
      <c r="AB344" s="24"/>
      <c r="AC344" s="24"/>
    </row>
    <row r="345">
      <c r="A345" s="24"/>
      <c r="B345" s="24"/>
      <c r="C345" s="24"/>
      <c r="D345" s="24"/>
      <c r="E345" s="24"/>
      <c r="F345" s="24"/>
      <c r="G345" s="24"/>
      <c r="H345" s="27"/>
      <c r="I345" s="24"/>
      <c r="J345" s="24"/>
      <c r="K345" s="24"/>
      <c r="L345" s="24"/>
      <c r="M345" s="24"/>
      <c r="N345" s="24"/>
      <c r="O345" s="24"/>
      <c r="P345" s="24"/>
      <c r="Q345" s="24"/>
      <c r="R345" s="24"/>
      <c r="S345" s="24"/>
      <c r="T345" s="24"/>
      <c r="U345" s="24"/>
      <c r="V345" s="24"/>
      <c r="W345" s="24"/>
      <c r="X345" s="24"/>
      <c r="Y345" s="24"/>
      <c r="Z345" s="24"/>
      <c r="AA345" s="24"/>
      <c r="AB345" s="24"/>
      <c r="AC345" s="24"/>
    </row>
    <row r="346">
      <c r="A346" s="24"/>
      <c r="B346" s="24"/>
      <c r="C346" s="24"/>
      <c r="D346" s="24"/>
      <c r="E346" s="24"/>
      <c r="F346" s="24"/>
      <c r="G346" s="24"/>
      <c r="H346" s="27"/>
      <c r="I346" s="24"/>
      <c r="J346" s="24"/>
      <c r="K346" s="24"/>
      <c r="L346" s="24"/>
      <c r="M346" s="24"/>
      <c r="N346" s="24"/>
      <c r="O346" s="24"/>
      <c r="P346" s="24"/>
      <c r="Q346" s="24"/>
      <c r="R346" s="24"/>
      <c r="S346" s="24"/>
      <c r="T346" s="24"/>
      <c r="U346" s="24"/>
      <c r="V346" s="24"/>
      <c r="W346" s="24"/>
      <c r="X346" s="24"/>
      <c r="Y346" s="24"/>
      <c r="Z346" s="24"/>
      <c r="AA346" s="24"/>
      <c r="AB346" s="24"/>
      <c r="AC346" s="24"/>
    </row>
    <row r="347">
      <c r="A347" s="24"/>
      <c r="B347" s="24"/>
      <c r="C347" s="24"/>
      <c r="D347" s="24"/>
      <c r="E347" s="24"/>
      <c r="F347" s="24"/>
      <c r="G347" s="24"/>
      <c r="H347" s="27"/>
      <c r="I347" s="24"/>
      <c r="J347" s="24"/>
      <c r="K347" s="24"/>
      <c r="L347" s="24"/>
      <c r="M347" s="24"/>
      <c r="N347" s="24"/>
      <c r="O347" s="24"/>
      <c r="P347" s="24"/>
      <c r="Q347" s="24"/>
      <c r="R347" s="24"/>
      <c r="S347" s="24"/>
      <c r="T347" s="24"/>
      <c r="U347" s="24"/>
      <c r="V347" s="24"/>
      <c r="W347" s="24"/>
      <c r="X347" s="24"/>
      <c r="Y347" s="24"/>
      <c r="Z347" s="24"/>
      <c r="AA347" s="24"/>
      <c r="AB347" s="24"/>
      <c r="AC347" s="24"/>
    </row>
    <row r="348">
      <c r="A348" s="24"/>
      <c r="B348" s="24"/>
      <c r="C348" s="24"/>
      <c r="D348" s="24"/>
      <c r="E348" s="24"/>
      <c r="F348" s="24"/>
      <c r="G348" s="24"/>
      <c r="H348" s="27"/>
      <c r="I348" s="24"/>
      <c r="J348" s="24"/>
      <c r="K348" s="24"/>
      <c r="L348" s="24"/>
      <c r="M348" s="24"/>
      <c r="N348" s="24"/>
      <c r="O348" s="24"/>
      <c r="P348" s="24"/>
      <c r="Q348" s="24"/>
      <c r="R348" s="24"/>
      <c r="S348" s="24"/>
      <c r="T348" s="24"/>
      <c r="U348" s="24"/>
      <c r="V348" s="24"/>
      <c r="W348" s="24"/>
      <c r="X348" s="24"/>
      <c r="Y348" s="24"/>
      <c r="Z348" s="24"/>
      <c r="AA348" s="24"/>
      <c r="AB348" s="24"/>
      <c r="AC348" s="24"/>
    </row>
    <row r="349">
      <c r="A349" s="24"/>
      <c r="B349" s="24"/>
      <c r="C349" s="24"/>
      <c r="D349" s="24"/>
      <c r="E349" s="24"/>
      <c r="F349" s="24"/>
      <c r="G349" s="24"/>
      <c r="H349" s="27"/>
      <c r="I349" s="24"/>
      <c r="J349" s="24"/>
      <c r="K349" s="24"/>
      <c r="L349" s="24"/>
      <c r="M349" s="24"/>
      <c r="N349" s="24"/>
      <c r="O349" s="24"/>
      <c r="P349" s="24"/>
      <c r="Q349" s="24"/>
      <c r="R349" s="24"/>
      <c r="S349" s="24"/>
      <c r="T349" s="24"/>
      <c r="U349" s="24"/>
      <c r="V349" s="24"/>
      <c r="W349" s="24"/>
      <c r="X349" s="24"/>
      <c r="Y349" s="24"/>
      <c r="Z349" s="24"/>
      <c r="AA349" s="24"/>
      <c r="AB349" s="24"/>
      <c r="AC349" s="24"/>
    </row>
    <row r="350">
      <c r="A350" s="24"/>
      <c r="B350" s="24"/>
      <c r="C350" s="24"/>
      <c r="D350" s="24"/>
      <c r="E350" s="24"/>
      <c r="F350" s="24"/>
      <c r="G350" s="24"/>
      <c r="H350" s="27"/>
      <c r="I350" s="24"/>
      <c r="J350" s="24"/>
      <c r="K350" s="24"/>
      <c r="L350" s="24"/>
      <c r="M350" s="24"/>
      <c r="N350" s="24"/>
      <c r="O350" s="24"/>
      <c r="P350" s="24"/>
      <c r="Q350" s="24"/>
      <c r="R350" s="24"/>
      <c r="S350" s="24"/>
      <c r="T350" s="24"/>
      <c r="U350" s="24"/>
      <c r="V350" s="24"/>
      <c r="W350" s="24"/>
      <c r="X350" s="24"/>
      <c r="Y350" s="24"/>
      <c r="Z350" s="24"/>
      <c r="AA350" s="24"/>
      <c r="AB350" s="24"/>
      <c r="AC350" s="24"/>
    </row>
    <row r="351">
      <c r="A351" s="24"/>
      <c r="B351" s="24"/>
      <c r="C351" s="24"/>
      <c r="D351" s="24"/>
      <c r="E351" s="24"/>
      <c r="F351" s="24"/>
      <c r="G351" s="24"/>
      <c r="H351" s="27"/>
      <c r="I351" s="24"/>
      <c r="J351" s="24"/>
      <c r="K351" s="24"/>
      <c r="L351" s="24"/>
      <c r="M351" s="24"/>
      <c r="N351" s="24"/>
      <c r="O351" s="24"/>
      <c r="P351" s="24"/>
      <c r="Q351" s="24"/>
      <c r="R351" s="24"/>
      <c r="S351" s="24"/>
      <c r="T351" s="24"/>
      <c r="U351" s="24"/>
      <c r="V351" s="24"/>
      <c r="W351" s="24"/>
      <c r="X351" s="24"/>
      <c r="Y351" s="24"/>
      <c r="Z351" s="24"/>
      <c r="AA351" s="24"/>
      <c r="AB351" s="24"/>
      <c r="AC351" s="24"/>
    </row>
    <row r="352">
      <c r="A352" s="24"/>
      <c r="B352" s="24"/>
      <c r="C352" s="24"/>
      <c r="D352" s="24"/>
      <c r="E352" s="24"/>
      <c r="F352" s="24"/>
      <c r="G352" s="24"/>
      <c r="H352" s="27"/>
      <c r="I352" s="24"/>
      <c r="J352" s="24"/>
      <c r="K352" s="24"/>
      <c r="L352" s="24"/>
      <c r="M352" s="24"/>
      <c r="N352" s="24"/>
      <c r="O352" s="24"/>
      <c r="P352" s="24"/>
      <c r="Q352" s="24"/>
      <c r="R352" s="24"/>
      <c r="S352" s="24"/>
      <c r="T352" s="24"/>
      <c r="U352" s="24"/>
      <c r="V352" s="24"/>
      <c r="W352" s="24"/>
      <c r="X352" s="24"/>
      <c r="Y352" s="24"/>
      <c r="Z352" s="24"/>
      <c r="AA352" s="24"/>
      <c r="AB352" s="24"/>
      <c r="AC352" s="24"/>
    </row>
    <row r="353">
      <c r="A353" s="24"/>
      <c r="B353" s="24"/>
      <c r="C353" s="24"/>
      <c r="D353" s="24"/>
      <c r="E353" s="24"/>
      <c r="F353" s="24"/>
      <c r="G353" s="24"/>
      <c r="H353" s="27"/>
      <c r="I353" s="24"/>
      <c r="J353" s="24"/>
      <c r="K353" s="24"/>
      <c r="L353" s="24"/>
      <c r="M353" s="24"/>
      <c r="N353" s="24"/>
      <c r="O353" s="24"/>
      <c r="P353" s="24"/>
      <c r="Q353" s="24"/>
      <c r="R353" s="24"/>
      <c r="S353" s="24"/>
      <c r="T353" s="24"/>
      <c r="U353" s="24"/>
      <c r="V353" s="24"/>
      <c r="W353" s="24"/>
      <c r="X353" s="24"/>
      <c r="Y353" s="24"/>
      <c r="Z353" s="24"/>
      <c r="AA353" s="24"/>
      <c r="AB353" s="24"/>
      <c r="AC353" s="24"/>
    </row>
    <row r="354">
      <c r="A354" s="24"/>
      <c r="B354" s="24"/>
      <c r="C354" s="24"/>
      <c r="D354" s="24"/>
      <c r="E354" s="24"/>
      <c r="F354" s="24"/>
      <c r="G354" s="24"/>
      <c r="H354" s="27"/>
      <c r="I354" s="24"/>
      <c r="J354" s="24"/>
      <c r="K354" s="24"/>
      <c r="L354" s="24"/>
      <c r="M354" s="24"/>
      <c r="N354" s="24"/>
      <c r="O354" s="24"/>
      <c r="P354" s="24"/>
      <c r="Q354" s="24"/>
      <c r="R354" s="24"/>
      <c r="S354" s="24"/>
      <c r="T354" s="24"/>
      <c r="U354" s="24"/>
      <c r="V354" s="24"/>
      <c r="W354" s="24"/>
      <c r="X354" s="24"/>
      <c r="Y354" s="24"/>
      <c r="Z354" s="24"/>
      <c r="AA354" s="24"/>
      <c r="AB354" s="24"/>
      <c r="AC354" s="24"/>
    </row>
    <row r="355">
      <c r="A355" s="24"/>
      <c r="B355" s="24"/>
      <c r="C355" s="24"/>
      <c r="D355" s="24"/>
      <c r="E355" s="24"/>
      <c r="F355" s="24"/>
      <c r="G355" s="24"/>
      <c r="H355" s="27"/>
      <c r="I355" s="24"/>
      <c r="J355" s="24"/>
      <c r="K355" s="24"/>
      <c r="L355" s="24"/>
      <c r="M355" s="24"/>
      <c r="N355" s="24"/>
      <c r="O355" s="24"/>
      <c r="P355" s="24"/>
      <c r="Q355" s="24"/>
      <c r="R355" s="24"/>
      <c r="S355" s="24"/>
      <c r="T355" s="24"/>
      <c r="U355" s="24"/>
      <c r="V355" s="24"/>
      <c r="W355" s="24"/>
      <c r="X355" s="24"/>
      <c r="Y355" s="24"/>
      <c r="Z355" s="24"/>
      <c r="AA355" s="24"/>
      <c r="AB355" s="24"/>
      <c r="AC355" s="24"/>
    </row>
    <row r="356">
      <c r="A356" s="24"/>
      <c r="B356" s="24"/>
      <c r="C356" s="24"/>
      <c r="D356" s="24"/>
      <c r="E356" s="24"/>
      <c r="F356" s="24"/>
      <c r="G356" s="24"/>
      <c r="H356" s="27"/>
      <c r="I356" s="24"/>
      <c r="J356" s="24"/>
      <c r="K356" s="24"/>
      <c r="L356" s="24"/>
      <c r="M356" s="24"/>
      <c r="N356" s="24"/>
      <c r="O356" s="24"/>
      <c r="P356" s="24"/>
      <c r="Q356" s="24"/>
      <c r="R356" s="24"/>
      <c r="S356" s="24"/>
      <c r="T356" s="24"/>
      <c r="U356" s="24"/>
      <c r="V356" s="24"/>
      <c r="W356" s="24"/>
      <c r="X356" s="24"/>
      <c r="Y356" s="24"/>
      <c r="Z356" s="24"/>
      <c r="AA356" s="24"/>
      <c r="AB356" s="24"/>
      <c r="AC356" s="24"/>
    </row>
    <row r="357">
      <c r="A357" s="24"/>
      <c r="B357" s="24"/>
      <c r="C357" s="24"/>
      <c r="D357" s="24"/>
      <c r="E357" s="24"/>
      <c r="F357" s="24"/>
      <c r="G357" s="24"/>
      <c r="H357" s="27"/>
      <c r="I357" s="24"/>
      <c r="J357" s="24"/>
      <c r="K357" s="24"/>
      <c r="L357" s="24"/>
      <c r="M357" s="24"/>
      <c r="N357" s="24"/>
      <c r="O357" s="24"/>
      <c r="P357" s="24"/>
      <c r="Q357" s="24"/>
      <c r="R357" s="24"/>
      <c r="S357" s="24"/>
      <c r="T357" s="24"/>
      <c r="U357" s="24"/>
      <c r="V357" s="24"/>
      <c r="W357" s="24"/>
      <c r="X357" s="24"/>
      <c r="Y357" s="24"/>
      <c r="Z357" s="24"/>
      <c r="AA357" s="24"/>
      <c r="AB357" s="24"/>
      <c r="AC357" s="24"/>
    </row>
    <row r="358">
      <c r="A358" s="24"/>
      <c r="B358" s="24"/>
      <c r="C358" s="24"/>
      <c r="D358" s="24"/>
      <c r="E358" s="24"/>
      <c r="F358" s="24"/>
      <c r="G358" s="24"/>
      <c r="H358" s="27"/>
      <c r="I358" s="24"/>
      <c r="J358" s="24"/>
      <c r="K358" s="24"/>
      <c r="L358" s="24"/>
      <c r="M358" s="24"/>
      <c r="N358" s="24"/>
      <c r="O358" s="24"/>
      <c r="P358" s="24"/>
      <c r="Q358" s="24"/>
      <c r="R358" s="24"/>
      <c r="S358" s="24"/>
      <c r="T358" s="24"/>
      <c r="U358" s="24"/>
      <c r="V358" s="24"/>
      <c r="W358" s="24"/>
      <c r="X358" s="24"/>
      <c r="Y358" s="24"/>
      <c r="Z358" s="24"/>
      <c r="AA358" s="24"/>
      <c r="AB358" s="24"/>
      <c r="AC358" s="24"/>
    </row>
    <row r="359">
      <c r="A359" s="24"/>
      <c r="B359" s="24"/>
      <c r="C359" s="24"/>
      <c r="D359" s="24"/>
      <c r="E359" s="24"/>
      <c r="F359" s="24"/>
      <c r="G359" s="24"/>
      <c r="H359" s="27"/>
      <c r="I359" s="24"/>
      <c r="J359" s="24"/>
      <c r="K359" s="24"/>
      <c r="L359" s="24"/>
      <c r="M359" s="24"/>
      <c r="N359" s="24"/>
      <c r="O359" s="24"/>
      <c r="P359" s="24"/>
      <c r="Q359" s="24"/>
      <c r="R359" s="24"/>
      <c r="S359" s="24"/>
      <c r="T359" s="24"/>
      <c r="U359" s="24"/>
      <c r="V359" s="24"/>
      <c r="W359" s="24"/>
      <c r="X359" s="24"/>
      <c r="Y359" s="24"/>
      <c r="Z359" s="24"/>
      <c r="AA359" s="24"/>
      <c r="AB359" s="24"/>
      <c r="AC359" s="24"/>
    </row>
    <row r="360">
      <c r="A360" s="24"/>
      <c r="B360" s="24"/>
      <c r="C360" s="24"/>
      <c r="D360" s="24"/>
      <c r="E360" s="24"/>
      <c r="F360" s="24"/>
      <c r="G360" s="24"/>
      <c r="H360" s="27"/>
      <c r="I360" s="24"/>
      <c r="J360" s="24"/>
      <c r="K360" s="24"/>
      <c r="L360" s="24"/>
      <c r="M360" s="24"/>
      <c r="N360" s="24"/>
      <c r="O360" s="24"/>
      <c r="P360" s="24"/>
      <c r="Q360" s="24"/>
      <c r="R360" s="24"/>
      <c r="S360" s="24"/>
      <c r="T360" s="24"/>
      <c r="U360" s="24"/>
      <c r="V360" s="24"/>
      <c r="W360" s="24"/>
      <c r="X360" s="24"/>
      <c r="Y360" s="24"/>
      <c r="Z360" s="24"/>
      <c r="AA360" s="24"/>
      <c r="AB360" s="24"/>
      <c r="AC360" s="24"/>
    </row>
    <row r="361">
      <c r="A361" s="24"/>
      <c r="B361" s="24"/>
      <c r="C361" s="24"/>
      <c r="D361" s="24"/>
      <c r="E361" s="24"/>
      <c r="F361" s="24"/>
      <c r="G361" s="24"/>
      <c r="H361" s="27"/>
      <c r="I361" s="24"/>
      <c r="J361" s="24"/>
      <c r="K361" s="24"/>
      <c r="L361" s="24"/>
      <c r="M361" s="24"/>
      <c r="N361" s="24"/>
      <c r="O361" s="24"/>
      <c r="P361" s="24"/>
      <c r="Q361" s="24"/>
      <c r="R361" s="24"/>
      <c r="S361" s="24"/>
      <c r="T361" s="24"/>
      <c r="U361" s="24"/>
      <c r="V361" s="24"/>
      <c r="W361" s="24"/>
      <c r="X361" s="24"/>
      <c r="Y361" s="24"/>
      <c r="Z361" s="24"/>
      <c r="AA361" s="24"/>
      <c r="AB361" s="24"/>
      <c r="AC361" s="24"/>
    </row>
    <row r="362">
      <c r="A362" s="24"/>
      <c r="B362" s="24"/>
      <c r="C362" s="24"/>
      <c r="D362" s="24"/>
      <c r="E362" s="24"/>
      <c r="F362" s="24"/>
      <c r="G362" s="24"/>
      <c r="H362" s="27"/>
      <c r="I362" s="24"/>
      <c r="J362" s="24"/>
      <c r="K362" s="24"/>
      <c r="L362" s="24"/>
      <c r="M362" s="24"/>
      <c r="N362" s="24"/>
      <c r="O362" s="24"/>
      <c r="P362" s="24"/>
      <c r="Q362" s="24"/>
      <c r="R362" s="24"/>
      <c r="S362" s="24"/>
      <c r="T362" s="24"/>
      <c r="U362" s="24"/>
      <c r="V362" s="24"/>
      <c r="W362" s="24"/>
      <c r="X362" s="24"/>
      <c r="Y362" s="24"/>
      <c r="Z362" s="24"/>
      <c r="AA362" s="24"/>
      <c r="AB362" s="24"/>
      <c r="AC362" s="24"/>
    </row>
    <row r="363">
      <c r="A363" s="24"/>
      <c r="B363" s="24"/>
      <c r="C363" s="24"/>
      <c r="D363" s="24"/>
      <c r="E363" s="24"/>
      <c r="F363" s="24"/>
      <c r="G363" s="24"/>
      <c r="H363" s="27"/>
      <c r="I363" s="24"/>
      <c r="J363" s="24"/>
      <c r="K363" s="24"/>
      <c r="L363" s="24"/>
      <c r="M363" s="24"/>
      <c r="N363" s="24"/>
      <c r="O363" s="24"/>
      <c r="P363" s="24"/>
      <c r="Q363" s="24"/>
      <c r="R363" s="24"/>
      <c r="S363" s="24"/>
      <c r="T363" s="24"/>
      <c r="U363" s="24"/>
      <c r="V363" s="24"/>
      <c r="W363" s="24"/>
      <c r="X363" s="24"/>
      <c r="Y363" s="24"/>
      <c r="Z363" s="24"/>
      <c r="AA363" s="24"/>
      <c r="AB363" s="24"/>
      <c r="AC363" s="24"/>
    </row>
    <row r="364">
      <c r="A364" s="24"/>
      <c r="B364" s="24"/>
      <c r="C364" s="24"/>
      <c r="D364" s="24"/>
      <c r="E364" s="24"/>
      <c r="F364" s="24"/>
      <c r="G364" s="24"/>
      <c r="H364" s="27"/>
      <c r="I364" s="24"/>
      <c r="J364" s="24"/>
      <c r="K364" s="24"/>
      <c r="L364" s="24"/>
      <c r="M364" s="24"/>
      <c r="N364" s="24"/>
      <c r="O364" s="24"/>
      <c r="P364" s="24"/>
      <c r="Q364" s="24"/>
      <c r="R364" s="24"/>
      <c r="S364" s="24"/>
      <c r="T364" s="24"/>
      <c r="U364" s="24"/>
      <c r="V364" s="24"/>
      <c r="W364" s="24"/>
      <c r="X364" s="24"/>
      <c r="Y364" s="24"/>
      <c r="Z364" s="24"/>
      <c r="AA364" s="24"/>
      <c r="AB364" s="24"/>
      <c r="AC364" s="24"/>
    </row>
    <row r="365">
      <c r="A365" s="24"/>
      <c r="B365" s="24"/>
      <c r="C365" s="24"/>
      <c r="D365" s="24"/>
      <c r="E365" s="24"/>
      <c r="F365" s="24"/>
      <c r="G365" s="24"/>
      <c r="H365" s="27"/>
      <c r="I365" s="24"/>
      <c r="J365" s="24"/>
      <c r="K365" s="24"/>
      <c r="L365" s="24"/>
      <c r="M365" s="24"/>
      <c r="N365" s="24"/>
      <c r="O365" s="24"/>
      <c r="P365" s="24"/>
      <c r="Q365" s="24"/>
      <c r="R365" s="24"/>
      <c r="S365" s="24"/>
      <c r="T365" s="24"/>
      <c r="U365" s="24"/>
      <c r="V365" s="24"/>
      <c r="W365" s="24"/>
      <c r="X365" s="24"/>
      <c r="Y365" s="24"/>
      <c r="Z365" s="24"/>
      <c r="AA365" s="24"/>
      <c r="AB365" s="24"/>
      <c r="AC365" s="24"/>
    </row>
    <row r="366">
      <c r="A366" s="24"/>
      <c r="B366" s="24"/>
      <c r="C366" s="24"/>
      <c r="D366" s="24"/>
      <c r="E366" s="24"/>
      <c r="F366" s="24"/>
      <c r="G366" s="24"/>
      <c r="H366" s="27"/>
      <c r="I366" s="24"/>
      <c r="J366" s="24"/>
      <c r="K366" s="24"/>
      <c r="L366" s="24"/>
      <c r="M366" s="24"/>
      <c r="N366" s="24"/>
      <c r="O366" s="24"/>
      <c r="P366" s="24"/>
      <c r="Q366" s="24"/>
      <c r="R366" s="24"/>
      <c r="S366" s="24"/>
      <c r="T366" s="24"/>
      <c r="U366" s="24"/>
      <c r="V366" s="24"/>
      <c r="W366" s="24"/>
      <c r="X366" s="24"/>
      <c r="Y366" s="24"/>
      <c r="Z366" s="24"/>
      <c r="AA366" s="24"/>
      <c r="AB366" s="24"/>
      <c r="AC366" s="24"/>
    </row>
    <row r="367">
      <c r="A367" s="24"/>
      <c r="B367" s="24"/>
      <c r="C367" s="24"/>
      <c r="D367" s="24"/>
      <c r="E367" s="24"/>
      <c r="F367" s="24"/>
      <c r="G367" s="24"/>
      <c r="H367" s="27"/>
      <c r="I367" s="24"/>
      <c r="J367" s="24"/>
      <c r="K367" s="24"/>
      <c r="L367" s="24"/>
      <c r="M367" s="24"/>
      <c r="N367" s="24"/>
      <c r="O367" s="24"/>
      <c r="P367" s="24"/>
      <c r="Q367" s="24"/>
      <c r="R367" s="24"/>
      <c r="S367" s="24"/>
      <c r="T367" s="24"/>
      <c r="U367" s="24"/>
      <c r="V367" s="24"/>
      <c r="W367" s="24"/>
      <c r="X367" s="24"/>
      <c r="Y367" s="24"/>
      <c r="Z367" s="24"/>
      <c r="AA367" s="24"/>
      <c r="AB367" s="24"/>
      <c r="AC367" s="24"/>
    </row>
    <row r="368">
      <c r="A368" s="24"/>
      <c r="B368" s="24"/>
      <c r="C368" s="24"/>
      <c r="D368" s="24"/>
      <c r="E368" s="24"/>
      <c r="F368" s="24"/>
      <c r="G368" s="24"/>
      <c r="H368" s="27"/>
      <c r="I368" s="24"/>
      <c r="J368" s="24"/>
      <c r="K368" s="24"/>
      <c r="L368" s="24"/>
      <c r="M368" s="24"/>
      <c r="N368" s="24"/>
      <c r="O368" s="24"/>
      <c r="P368" s="24"/>
      <c r="Q368" s="24"/>
      <c r="R368" s="24"/>
      <c r="S368" s="24"/>
      <c r="T368" s="24"/>
      <c r="U368" s="24"/>
      <c r="V368" s="24"/>
      <c r="W368" s="24"/>
      <c r="X368" s="24"/>
      <c r="Y368" s="24"/>
      <c r="Z368" s="24"/>
      <c r="AA368" s="24"/>
      <c r="AB368" s="24"/>
      <c r="AC368" s="24"/>
    </row>
    <row r="369">
      <c r="A369" s="24"/>
      <c r="B369" s="24"/>
      <c r="C369" s="24"/>
      <c r="D369" s="24"/>
      <c r="E369" s="24"/>
      <c r="F369" s="24"/>
      <c r="G369" s="24"/>
      <c r="H369" s="27"/>
      <c r="I369" s="24"/>
      <c r="J369" s="24"/>
      <c r="K369" s="24"/>
      <c r="L369" s="24"/>
      <c r="M369" s="24"/>
      <c r="N369" s="24"/>
      <c r="O369" s="24"/>
      <c r="P369" s="24"/>
      <c r="Q369" s="24"/>
      <c r="R369" s="24"/>
      <c r="S369" s="24"/>
      <c r="T369" s="24"/>
      <c r="U369" s="24"/>
      <c r="V369" s="24"/>
      <c r="W369" s="24"/>
      <c r="X369" s="24"/>
      <c r="Y369" s="24"/>
      <c r="Z369" s="24"/>
      <c r="AA369" s="24"/>
      <c r="AB369" s="24"/>
      <c r="AC369" s="24"/>
    </row>
    <row r="370">
      <c r="A370" s="24"/>
      <c r="B370" s="24"/>
      <c r="C370" s="24"/>
      <c r="D370" s="24"/>
      <c r="E370" s="24"/>
      <c r="F370" s="24"/>
      <c r="G370" s="24"/>
      <c r="H370" s="27"/>
      <c r="I370" s="24"/>
      <c r="J370" s="24"/>
      <c r="K370" s="24"/>
      <c r="L370" s="24"/>
      <c r="M370" s="24"/>
      <c r="N370" s="24"/>
      <c r="O370" s="24"/>
      <c r="P370" s="24"/>
      <c r="Q370" s="24"/>
      <c r="R370" s="24"/>
      <c r="S370" s="24"/>
      <c r="T370" s="24"/>
      <c r="U370" s="24"/>
      <c r="V370" s="24"/>
      <c r="W370" s="24"/>
      <c r="X370" s="24"/>
      <c r="Y370" s="24"/>
      <c r="Z370" s="24"/>
      <c r="AA370" s="24"/>
      <c r="AB370" s="24"/>
      <c r="AC370" s="24"/>
    </row>
    <row r="371">
      <c r="A371" s="24"/>
      <c r="B371" s="24"/>
      <c r="C371" s="24"/>
      <c r="D371" s="24"/>
      <c r="E371" s="24"/>
      <c r="F371" s="24"/>
      <c r="G371" s="24"/>
      <c r="H371" s="27"/>
      <c r="I371" s="24"/>
      <c r="J371" s="24"/>
      <c r="K371" s="24"/>
      <c r="L371" s="24"/>
      <c r="M371" s="24"/>
      <c r="N371" s="24"/>
      <c r="O371" s="24"/>
      <c r="P371" s="24"/>
      <c r="Q371" s="24"/>
      <c r="R371" s="24"/>
      <c r="S371" s="24"/>
      <c r="T371" s="24"/>
      <c r="U371" s="24"/>
      <c r="V371" s="24"/>
      <c r="W371" s="24"/>
      <c r="X371" s="24"/>
      <c r="Y371" s="24"/>
      <c r="Z371" s="24"/>
      <c r="AA371" s="24"/>
      <c r="AB371" s="24"/>
      <c r="AC371" s="24"/>
    </row>
    <row r="372">
      <c r="A372" s="24"/>
      <c r="B372" s="24"/>
      <c r="C372" s="24"/>
      <c r="D372" s="24"/>
      <c r="E372" s="24"/>
      <c r="F372" s="24"/>
      <c r="G372" s="24"/>
      <c r="H372" s="27"/>
      <c r="I372" s="24"/>
      <c r="J372" s="24"/>
      <c r="K372" s="24"/>
      <c r="L372" s="24"/>
      <c r="M372" s="24"/>
      <c r="N372" s="24"/>
      <c r="O372" s="24"/>
      <c r="P372" s="24"/>
      <c r="Q372" s="24"/>
      <c r="R372" s="24"/>
      <c r="S372" s="24"/>
      <c r="T372" s="24"/>
      <c r="U372" s="24"/>
      <c r="V372" s="24"/>
      <c r="W372" s="24"/>
      <c r="X372" s="24"/>
      <c r="Y372" s="24"/>
      <c r="Z372" s="24"/>
      <c r="AA372" s="24"/>
      <c r="AB372" s="24"/>
      <c r="AC372" s="24"/>
    </row>
    <row r="373">
      <c r="A373" s="24"/>
      <c r="B373" s="24"/>
      <c r="C373" s="24"/>
      <c r="D373" s="24"/>
      <c r="E373" s="24"/>
      <c r="F373" s="24"/>
      <c r="G373" s="24"/>
      <c r="H373" s="27"/>
      <c r="I373" s="24"/>
      <c r="J373" s="24"/>
      <c r="K373" s="24"/>
      <c r="L373" s="24"/>
      <c r="M373" s="24"/>
      <c r="N373" s="24"/>
      <c r="O373" s="24"/>
      <c r="P373" s="24"/>
      <c r="Q373" s="24"/>
      <c r="R373" s="24"/>
      <c r="S373" s="24"/>
      <c r="T373" s="24"/>
      <c r="U373" s="24"/>
      <c r="V373" s="24"/>
      <c r="W373" s="24"/>
      <c r="X373" s="24"/>
      <c r="Y373" s="24"/>
      <c r="Z373" s="24"/>
      <c r="AA373" s="24"/>
      <c r="AB373" s="24"/>
      <c r="AC373" s="24"/>
    </row>
    <row r="374">
      <c r="A374" s="24"/>
      <c r="B374" s="24"/>
      <c r="C374" s="24"/>
      <c r="D374" s="24"/>
      <c r="E374" s="24"/>
      <c r="F374" s="24"/>
      <c r="G374" s="24"/>
      <c r="H374" s="27"/>
      <c r="I374" s="24"/>
      <c r="J374" s="24"/>
      <c r="K374" s="24"/>
      <c r="L374" s="24"/>
      <c r="M374" s="24"/>
      <c r="N374" s="24"/>
      <c r="O374" s="24"/>
      <c r="P374" s="24"/>
      <c r="Q374" s="24"/>
      <c r="R374" s="24"/>
      <c r="S374" s="24"/>
      <c r="T374" s="24"/>
      <c r="U374" s="24"/>
      <c r="V374" s="24"/>
      <c r="W374" s="24"/>
      <c r="X374" s="24"/>
      <c r="Y374" s="24"/>
      <c r="Z374" s="24"/>
      <c r="AA374" s="24"/>
      <c r="AB374" s="24"/>
      <c r="AC374" s="24"/>
    </row>
    <row r="375">
      <c r="A375" s="24"/>
      <c r="B375" s="24"/>
      <c r="C375" s="24"/>
      <c r="D375" s="24"/>
      <c r="E375" s="24"/>
      <c r="F375" s="24"/>
      <c r="G375" s="24"/>
      <c r="H375" s="27"/>
      <c r="I375" s="24"/>
      <c r="J375" s="24"/>
      <c r="K375" s="24"/>
      <c r="L375" s="24"/>
      <c r="M375" s="24"/>
      <c r="N375" s="24"/>
      <c r="O375" s="24"/>
      <c r="P375" s="24"/>
      <c r="Q375" s="24"/>
      <c r="R375" s="24"/>
      <c r="S375" s="24"/>
      <c r="T375" s="24"/>
      <c r="U375" s="24"/>
      <c r="V375" s="24"/>
      <c r="W375" s="24"/>
      <c r="X375" s="24"/>
      <c r="Y375" s="24"/>
      <c r="Z375" s="24"/>
      <c r="AA375" s="24"/>
      <c r="AB375" s="24"/>
      <c r="AC375" s="24"/>
    </row>
    <row r="376">
      <c r="A376" s="24"/>
      <c r="B376" s="24"/>
      <c r="C376" s="24"/>
      <c r="D376" s="24"/>
      <c r="E376" s="24"/>
      <c r="F376" s="24"/>
      <c r="G376" s="24"/>
      <c r="H376" s="27"/>
      <c r="I376" s="24"/>
      <c r="J376" s="24"/>
      <c r="K376" s="24"/>
      <c r="L376" s="24"/>
      <c r="M376" s="24"/>
      <c r="N376" s="24"/>
      <c r="O376" s="24"/>
      <c r="P376" s="24"/>
      <c r="Q376" s="24"/>
      <c r="R376" s="24"/>
      <c r="S376" s="24"/>
      <c r="T376" s="24"/>
      <c r="U376" s="24"/>
      <c r="V376" s="24"/>
      <c r="W376" s="24"/>
      <c r="X376" s="24"/>
      <c r="Y376" s="24"/>
      <c r="Z376" s="24"/>
      <c r="AA376" s="24"/>
      <c r="AB376" s="24"/>
      <c r="AC376" s="24"/>
    </row>
    <row r="377">
      <c r="A377" s="24"/>
      <c r="B377" s="24"/>
      <c r="C377" s="24"/>
      <c r="D377" s="24"/>
      <c r="E377" s="24"/>
      <c r="F377" s="24"/>
      <c r="G377" s="24"/>
      <c r="H377" s="27"/>
      <c r="I377" s="24"/>
      <c r="J377" s="24"/>
      <c r="K377" s="24"/>
      <c r="L377" s="24"/>
      <c r="M377" s="24"/>
      <c r="N377" s="24"/>
      <c r="O377" s="24"/>
      <c r="P377" s="24"/>
      <c r="Q377" s="24"/>
      <c r="R377" s="24"/>
      <c r="S377" s="24"/>
      <c r="T377" s="24"/>
      <c r="U377" s="24"/>
      <c r="V377" s="24"/>
      <c r="W377" s="24"/>
      <c r="X377" s="24"/>
      <c r="Y377" s="24"/>
      <c r="Z377" s="24"/>
      <c r="AA377" s="24"/>
      <c r="AB377" s="24"/>
      <c r="AC377" s="24"/>
    </row>
    <row r="378">
      <c r="A378" s="24"/>
      <c r="B378" s="24"/>
      <c r="C378" s="24"/>
      <c r="D378" s="24"/>
      <c r="E378" s="24"/>
      <c r="F378" s="24"/>
      <c r="G378" s="24"/>
      <c r="H378" s="27"/>
      <c r="I378" s="24"/>
      <c r="J378" s="24"/>
      <c r="K378" s="24"/>
      <c r="L378" s="24"/>
      <c r="M378" s="24"/>
      <c r="N378" s="24"/>
      <c r="O378" s="24"/>
      <c r="P378" s="24"/>
      <c r="Q378" s="24"/>
      <c r="R378" s="24"/>
      <c r="S378" s="24"/>
      <c r="T378" s="24"/>
      <c r="U378" s="24"/>
      <c r="V378" s="24"/>
      <c r="W378" s="24"/>
      <c r="X378" s="24"/>
      <c r="Y378" s="24"/>
      <c r="Z378" s="24"/>
      <c r="AA378" s="24"/>
      <c r="AB378" s="24"/>
      <c r="AC378" s="24"/>
    </row>
    <row r="379">
      <c r="A379" s="24"/>
      <c r="B379" s="24"/>
      <c r="C379" s="24"/>
      <c r="D379" s="24"/>
      <c r="E379" s="24"/>
      <c r="F379" s="24"/>
      <c r="G379" s="24"/>
      <c r="H379" s="27"/>
      <c r="I379" s="24"/>
      <c r="J379" s="24"/>
      <c r="K379" s="24"/>
      <c r="L379" s="24"/>
      <c r="M379" s="24"/>
      <c r="N379" s="24"/>
      <c r="O379" s="24"/>
      <c r="P379" s="24"/>
      <c r="Q379" s="24"/>
      <c r="R379" s="24"/>
      <c r="S379" s="24"/>
      <c r="T379" s="24"/>
      <c r="U379" s="24"/>
      <c r="V379" s="24"/>
      <c r="W379" s="24"/>
      <c r="X379" s="24"/>
      <c r="Y379" s="24"/>
      <c r="Z379" s="24"/>
      <c r="AA379" s="24"/>
      <c r="AB379" s="24"/>
      <c r="AC379" s="24"/>
    </row>
    <row r="380">
      <c r="A380" s="24"/>
      <c r="B380" s="24"/>
      <c r="C380" s="24"/>
      <c r="D380" s="24"/>
      <c r="E380" s="24"/>
      <c r="F380" s="24"/>
      <c r="G380" s="24"/>
      <c r="H380" s="27"/>
      <c r="I380" s="24"/>
      <c r="J380" s="24"/>
      <c r="K380" s="24"/>
      <c r="L380" s="24"/>
      <c r="M380" s="24"/>
      <c r="N380" s="24"/>
      <c r="O380" s="24"/>
      <c r="P380" s="24"/>
      <c r="Q380" s="24"/>
      <c r="R380" s="24"/>
      <c r="S380" s="24"/>
      <c r="T380" s="24"/>
      <c r="U380" s="24"/>
      <c r="V380" s="24"/>
      <c r="W380" s="24"/>
      <c r="X380" s="24"/>
      <c r="Y380" s="24"/>
      <c r="Z380" s="24"/>
      <c r="AA380" s="24"/>
      <c r="AB380" s="24"/>
      <c r="AC380" s="24"/>
    </row>
    <row r="381">
      <c r="A381" s="24"/>
      <c r="B381" s="24"/>
      <c r="C381" s="24"/>
      <c r="D381" s="24"/>
      <c r="E381" s="24"/>
      <c r="F381" s="24"/>
      <c r="G381" s="24"/>
      <c r="H381" s="27"/>
      <c r="I381" s="24"/>
      <c r="J381" s="24"/>
      <c r="K381" s="24"/>
      <c r="L381" s="24"/>
      <c r="M381" s="24"/>
      <c r="N381" s="24"/>
      <c r="O381" s="24"/>
      <c r="P381" s="24"/>
      <c r="Q381" s="24"/>
      <c r="R381" s="24"/>
      <c r="S381" s="24"/>
      <c r="T381" s="24"/>
      <c r="U381" s="24"/>
      <c r="V381" s="24"/>
      <c r="W381" s="24"/>
      <c r="X381" s="24"/>
      <c r="Y381" s="24"/>
      <c r="Z381" s="24"/>
      <c r="AA381" s="24"/>
      <c r="AB381" s="24"/>
      <c r="AC381" s="24"/>
    </row>
    <row r="382">
      <c r="A382" s="24"/>
      <c r="B382" s="24"/>
      <c r="C382" s="24"/>
      <c r="D382" s="24"/>
      <c r="E382" s="24"/>
      <c r="F382" s="24"/>
      <c r="G382" s="24"/>
      <c r="H382" s="27"/>
      <c r="I382" s="24"/>
      <c r="J382" s="24"/>
      <c r="K382" s="24"/>
      <c r="L382" s="24"/>
      <c r="M382" s="24"/>
      <c r="N382" s="24"/>
      <c r="O382" s="24"/>
      <c r="P382" s="24"/>
      <c r="Q382" s="24"/>
      <c r="R382" s="24"/>
      <c r="S382" s="24"/>
      <c r="T382" s="24"/>
      <c r="U382" s="24"/>
      <c r="V382" s="24"/>
      <c r="W382" s="24"/>
      <c r="X382" s="24"/>
      <c r="Y382" s="24"/>
      <c r="Z382" s="24"/>
      <c r="AA382" s="24"/>
      <c r="AB382" s="24"/>
      <c r="AC382" s="24"/>
    </row>
    <row r="383">
      <c r="A383" s="24"/>
      <c r="B383" s="24"/>
      <c r="C383" s="24"/>
      <c r="D383" s="24"/>
      <c r="E383" s="24"/>
      <c r="F383" s="24"/>
      <c r="G383" s="24"/>
      <c r="H383" s="27"/>
      <c r="I383" s="24"/>
      <c r="J383" s="24"/>
      <c r="K383" s="24"/>
      <c r="L383" s="24"/>
      <c r="M383" s="24"/>
      <c r="N383" s="24"/>
      <c r="O383" s="24"/>
      <c r="P383" s="24"/>
      <c r="Q383" s="24"/>
      <c r="R383" s="24"/>
      <c r="S383" s="24"/>
      <c r="T383" s="24"/>
      <c r="U383" s="24"/>
      <c r="V383" s="24"/>
      <c r="W383" s="24"/>
      <c r="X383" s="24"/>
      <c r="Y383" s="24"/>
      <c r="Z383" s="24"/>
      <c r="AA383" s="24"/>
      <c r="AB383" s="24"/>
      <c r="AC383" s="24"/>
    </row>
    <row r="384">
      <c r="A384" s="24"/>
      <c r="B384" s="24"/>
      <c r="C384" s="24"/>
      <c r="D384" s="24"/>
      <c r="E384" s="24"/>
      <c r="F384" s="24"/>
      <c r="G384" s="24"/>
      <c r="H384" s="27"/>
      <c r="I384" s="24"/>
      <c r="J384" s="24"/>
      <c r="K384" s="24"/>
      <c r="L384" s="24"/>
      <c r="M384" s="24"/>
      <c r="N384" s="24"/>
      <c r="O384" s="24"/>
      <c r="P384" s="24"/>
      <c r="Q384" s="24"/>
      <c r="R384" s="24"/>
      <c r="S384" s="24"/>
      <c r="T384" s="24"/>
      <c r="U384" s="24"/>
      <c r="V384" s="24"/>
      <c r="W384" s="24"/>
      <c r="X384" s="24"/>
      <c r="Y384" s="24"/>
      <c r="Z384" s="24"/>
      <c r="AA384" s="24"/>
      <c r="AB384" s="24"/>
      <c r="AC384" s="24"/>
    </row>
    <row r="385">
      <c r="A385" s="24"/>
      <c r="B385" s="24"/>
      <c r="C385" s="24"/>
      <c r="D385" s="24"/>
      <c r="E385" s="24"/>
      <c r="F385" s="24"/>
      <c r="G385" s="24"/>
      <c r="H385" s="27"/>
      <c r="I385" s="24"/>
      <c r="J385" s="24"/>
      <c r="K385" s="24"/>
      <c r="L385" s="24"/>
      <c r="M385" s="24"/>
      <c r="N385" s="24"/>
      <c r="O385" s="24"/>
      <c r="P385" s="24"/>
      <c r="Q385" s="24"/>
      <c r="R385" s="24"/>
      <c r="S385" s="24"/>
      <c r="T385" s="24"/>
      <c r="U385" s="24"/>
      <c r="V385" s="24"/>
      <c r="W385" s="24"/>
      <c r="X385" s="24"/>
      <c r="Y385" s="24"/>
      <c r="Z385" s="24"/>
      <c r="AA385" s="24"/>
      <c r="AB385" s="24"/>
      <c r="AC385" s="24"/>
    </row>
    <row r="386">
      <c r="A386" s="24"/>
      <c r="B386" s="24"/>
      <c r="C386" s="24"/>
      <c r="D386" s="24"/>
      <c r="E386" s="24"/>
      <c r="F386" s="24"/>
      <c r="G386" s="24"/>
      <c r="H386" s="27"/>
      <c r="I386" s="24"/>
      <c r="J386" s="24"/>
      <c r="K386" s="24"/>
      <c r="L386" s="24"/>
      <c r="M386" s="24"/>
      <c r="N386" s="24"/>
      <c r="O386" s="24"/>
      <c r="P386" s="24"/>
      <c r="Q386" s="24"/>
      <c r="R386" s="24"/>
      <c r="S386" s="24"/>
      <c r="T386" s="24"/>
      <c r="U386" s="24"/>
      <c r="V386" s="24"/>
      <c r="W386" s="24"/>
      <c r="X386" s="24"/>
      <c r="Y386" s="24"/>
      <c r="Z386" s="24"/>
      <c r="AA386" s="24"/>
      <c r="AB386" s="24"/>
      <c r="AC386" s="24"/>
    </row>
    <row r="387">
      <c r="A387" s="24"/>
      <c r="B387" s="24"/>
      <c r="C387" s="24"/>
      <c r="D387" s="24"/>
      <c r="E387" s="24"/>
      <c r="F387" s="24"/>
      <c r="G387" s="24"/>
      <c r="H387" s="27"/>
      <c r="I387" s="24"/>
      <c r="J387" s="24"/>
      <c r="K387" s="24"/>
      <c r="L387" s="24"/>
      <c r="M387" s="24"/>
      <c r="N387" s="24"/>
      <c r="O387" s="24"/>
      <c r="P387" s="24"/>
      <c r="Q387" s="24"/>
      <c r="R387" s="24"/>
      <c r="S387" s="24"/>
      <c r="T387" s="24"/>
      <c r="U387" s="24"/>
      <c r="V387" s="24"/>
      <c r="W387" s="24"/>
      <c r="X387" s="24"/>
      <c r="Y387" s="24"/>
      <c r="Z387" s="24"/>
      <c r="AA387" s="24"/>
      <c r="AB387" s="24"/>
      <c r="AC387" s="24"/>
    </row>
    <row r="388">
      <c r="A388" s="24"/>
      <c r="B388" s="24"/>
      <c r="C388" s="24"/>
      <c r="D388" s="24"/>
      <c r="E388" s="24"/>
      <c r="F388" s="24"/>
      <c r="G388" s="24"/>
      <c r="H388" s="27"/>
      <c r="I388" s="24"/>
      <c r="J388" s="24"/>
      <c r="K388" s="24"/>
      <c r="L388" s="24"/>
      <c r="M388" s="24"/>
      <c r="N388" s="24"/>
      <c r="O388" s="24"/>
      <c r="P388" s="24"/>
      <c r="Q388" s="24"/>
      <c r="R388" s="24"/>
      <c r="S388" s="24"/>
      <c r="T388" s="24"/>
      <c r="U388" s="24"/>
      <c r="V388" s="24"/>
      <c r="W388" s="24"/>
      <c r="X388" s="24"/>
      <c r="Y388" s="24"/>
      <c r="Z388" s="24"/>
      <c r="AA388" s="24"/>
      <c r="AB388" s="24"/>
      <c r="AC388" s="24"/>
    </row>
    <row r="389">
      <c r="A389" s="24"/>
      <c r="B389" s="24"/>
      <c r="C389" s="24"/>
      <c r="D389" s="24"/>
      <c r="E389" s="24"/>
      <c r="F389" s="24"/>
      <c r="G389" s="24"/>
      <c r="H389" s="27"/>
      <c r="I389" s="24"/>
      <c r="J389" s="24"/>
      <c r="K389" s="24"/>
      <c r="L389" s="24"/>
      <c r="M389" s="24"/>
      <c r="N389" s="24"/>
      <c r="O389" s="24"/>
      <c r="P389" s="24"/>
      <c r="Q389" s="24"/>
      <c r="R389" s="24"/>
      <c r="S389" s="24"/>
      <c r="T389" s="24"/>
      <c r="U389" s="24"/>
      <c r="V389" s="24"/>
      <c r="W389" s="24"/>
      <c r="X389" s="24"/>
      <c r="Y389" s="24"/>
      <c r="Z389" s="24"/>
      <c r="AA389" s="24"/>
      <c r="AB389" s="24"/>
      <c r="AC389" s="24"/>
    </row>
    <row r="390">
      <c r="A390" s="24"/>
      <c r="B390" s="24"/>
      <c r="C390" s="24"/>
      <c r="D390" s="24"/>
      <c r="E390" s="24"/>
      <c r="F390" s="24"/>
      <c r="G390" s="24"/>
      <c r="H390" s="27"/>
      <c r="I390" s="24"/>
      <c r="J390" s="24"/>
      <c r="K390" s="24"/>
      <c r="L390" s="24"/>
      <c r="M390" s="24"/>
      <c r="N390" s="24"/>
      <c r="O390" s="24"/>
      <c r="P390" s="24"/>
      <c r="Q390" s="24"/>
      <c r="R390" s="24"/>
      <c r="S390" s="24"/>
      <c r="T390" s="24"/>
      <c r="U390" s="24"/>
      <c r="V390" s="24"/>
      <c r="W390" s="24"/>
      <c r="X390" s="24"/>
      <c r="Y390" s="24"/>
      <c r="Z390" s="24"/>
      <c r="AA390" s="24"/>
      <c r="AB390" s="24"/>
      <c r="AC390" s="24"/>
    </row>
    <row r="391">
      <c r="A391" s="24"/>
      <c r="B391" s="24"/>
      <c r="C391" s="24"/>
      <c r="D391" s="24"/>
      <c r="E391" s="24"/>
      <c r="F391" s="24"/>
      <c r="G391" s="24"/>
      <c r="H391" s="27"/>
      <c r="I391" s="24"/>
      <c r="J391" s="24"/>
      <c r="K391" s="24"/>
      <c r="L391" s="24"/>
      <c r="M391" s="24"/>
      <c r="N391" s="24"/>
      <c r="O391" s="24"/>
      <c r="P391" s="24"/>
      <c r="Q391" s="24"/>
      <c r="R391" s="24"/>
      <c r="S391" s="24"/>
      <c r="T391" s="24"/>
      <c r="U391" s="24"/>
      <c r="V391" s="24"/>
      <c r="W391" s="24"/>
      <c r="X391" s="24"/>
      <c r="Y391" s="24"/>
      <c r="Z391" s="24"/>
      <c r="AA391" s="24"/>
      <c r="AB391" s="24"/>
      <c r="AC391" s="24"/>
    </row>
    <row r="392">
      <c r="A392" s="24"/>
      <c r="B392" s="24"/>
      <c r="C392" s="24"/>
      <c r="D392" s="24"/>
      <c r="E392" s="24"/>
      <c r="F392" s="24"/>
      <c r="G392" s="24"/>
      <c r="H392" s="27"/>
      <c r="I392" s="24"/>
      <c r="J392" s="24"/>
      <c r="K392" s="24"/>
      <c r="L392" s="24"/>
      <c r="M392" s="24"/>
      <c r="N392" s="24"/>
      <c r="O392" s="24"/>
      <c r="P392" s="24"/>
      <c r="Q392" s="24"/>
      <c r="R392" s="24"/>
      <c r="S392" s="24"/>
      <c r="T392" s="24"/>
      <c r="U392" s="24"/>
      <c r="V392" s="24"/>
      <c r="W392" s="24"/>
      <c r="X392" s="24"/>
      <c r="Y392" s="24"/>
      <c r="Z392" s="24"/>
      <c r="AA392" s="24"/>
      <c r="AB392" s="24"/>
      <c r="AC392" s="24"/>
    </row>
    <row r="393">
      <c r="A393" s="24"/>
      <c r="B393" s="24"/>
      <c r="C393" s="24"/>
      <c r="D393" s="24"/>
      <c r="E393" s="24"/>
      <c r="F393" s="24"/>
      <c r="G393" s="24"/>
      <c r="H393" s="27"/>
      <c r="I393" s="24"/>
      <c r="J393" s="24"/>
      <c r="K393" s="24"/>
      <c r="L393" s="24"/>
      <c r="M393" s="24"/>
      <c r="N393" s="24"/>
      <c r="O393" s="24"/>
      <c r="P393" s="24"/>
      <c r="Q393" s="24"/>
      <c r="R393" s="24"/>
      <c r="S393" s="24"/>
      <c r="T393" s="24"/>
      <c r="U393" s="24"/>
      <c r="V393" s="24"/>
      <c r="W393" s="24"/>
      <c r="X393" s="24"/>
      <c r="Y393" s="24"/>
      <c r="Z393" s="24"/>
      <c r="AA393" s="24"/>
      <c r="AB393" s="24"/>
      <c r="AC393" s="24"/>
    </row>
    <row r="394">
      <c r="A394" s="24"/>
      <c r="B394" s="24"/>
      <c r="C394" s="24"/>
      <c r="D394" s="24"/>
      <c r="E394" s="24"/>
      <c r="F394" s="24"/>
      <c r="G394" s="24"/>
      <c r="H394" s="27"/>
      <c r="I394" s="24"/>
      <c r="J394" s="24"/>
      <c r="K394" s="24"/>
      <c r="L394" s="24"/>
      <c r="M394" s="24"/>
      <c r="N394" s="24"/>
      <c r="O394" s="24"/>
      <c r="P394" s="24"/>
      <c r="Q394" s="24"/>
      <c r="R394" s="24"/>
      <c r="S394" s="24"/>
      <c r="T394" s="24"/>
      <c r="U394" s="24"/>
      <c r="V394" s="24"/>
      <c r="W394" s="24"/>
      <c r="X394" s="24"/>
      <c r="Y394" s="24"/>
      <c r="Z394" s="24"/>
      <c r="AA394" s="24"/>
      <c r="AB394" s="24"/>
      <c r="AC394" s="24"/>
    </row>
    <row r="395">
      <c r="A395" s="24"/>
      <c r="B395" s="24"/>
      <c r="C395" s="24"/>
      <c r="D395" s="24"/>
      <c r="E395" s="24"/>
      <c r="F395" s="24"/>
      <c r="G395" s="24"/>
      <c r="H395" s="27"/>
      <c r="I395" s="24"/>
      <c r="J395" s="24"/>
      <c r="K395" s="24"/>
      <c r="L395" s="24"/>
      <c r="M395" s="24"/>
      <c r="N395" s="24"/>
      <c r="O395" s="24"/>
      <c r="P395" s="24"/>
      <c r="Q395" s="24"/>
      <c r="R395" s="24"/>
      <c r="S395" s="24"/>
      <c r="T395" s="24"/>
      <c r="U395" s="24"/>
      <c r="V395" s="24"/>
      <c r="W395" s="24"/>
      <c r="X395" s="24"/>
      <c r="Y395" s="24"/>
      <c r="Z395" s="24"/>
      <c r="AA395" s="24"/>
      <c r="AB395" s="24"/>
      <c r="AC395" s="24"/>
    </row>
    <row r="396">
      <c r="A396" s="24"/>
      <c r="B396" s="24"/>
      <c r="C396" s="24"/>
      <c r="D396" s="24"/>
      <c r="E396" s="24"/>
      <c r="F396" s="24"/>
      <c r="G396" s="24"/>
      <c r="H396" s="27"/>
      <c r="I396" s="24"/>
      <c r="J396" s="24"/>
      <c r="K396" s="24"/>
      <c r="L396" s="24"/>
      <c r="M396" s="24"/>
      <c r="N396" s="24"/>
      <c r="O396" s="24"/>
      <c r="P396" s="24"/>
      <c r="Q396" s="24"/>
      <c r="R396" s="24"/>
      <c r="S396" s="24"/>
      <c r="T396" s="24"/>
      <c r="U396" s="24"/>
      <c r="V396" s="24"/>
      <c r="W396" s="24"/>
      <c r="X396" s="24"/>
      <c r="Y396" s="24"/>
      <c r="Z396" s="24"/>
      <c r="AA396" s="24"/>
      <c r="AB396" s="24"/>
      <c r="AC396" s="24"/>
    </row>
    <row r="397">
      <c r="A397" s="24"/>
      <c r="B397" s="24"/>
      <c r="C397" s="24"/>
      <c r="D397" s="24"/>
      <c r="E397" s="24"/>
      <c r="F397" s="24"/>
      <c r="G397" s="24"/>
      <c r="H397" s="27"/>
      <c r="I397" s="24"/>
      <c r="J397" s="24"/>
      <c r="K397" s="24"/>
      <c r="L397" s="24"/>
      <c r="M397" s="24"/>
      <c r="N397" s="24"/>
      <c r="O397" s="24"/>
      <c r="P397" s="24"/>
      <c r="Q397" s="24"/>
      <c r="R397" s="24"/>
      <c r="S397" s="24"/>
      <c r="T397" s="24"/>
      <c r="U397" s="24"/>
      <c r="V397" s="24"/>
      <c r="W397" s="24"/>
      <c r="X397" s="24"/>
      <c r="Y397" s="24"/>
      <c r="Z397" s="24"/>
      <c r="AA397" s="24"/>
      <c r="AB397" s="24"/>
      <c r="AC397" s="24"/>
    </row>
    <row r="398">
      <c r="A398" s="24"/>
      <c r="B398" s="24"/>
      <c r="C398" s="24"/>
      <c r="D398" s="24"/>
      <c r="E398" s="24"/>
      <c r="F398" s="24"/>
      <c r="G398" s="24"/>
      <c r="H398" s="27"/>
      <c r="I398" s="24"/>
      <c r="J398" s="24"/>
      <c r="K398" s="24"/>
      <c r="L398" s="24"/>
      <c r="M398" s="24"/>
      <c r="N398" s="24"/>
      <c r="O398" s="24"/>
      <c r="P398" s="24"/>
      <c r="Q398" s="24"/>
      <c r="R398" s="24"/>
      <c r="S398" s="24"/>
      <c r="T398" s="24"/>
      <c r="U398" s="24"/>
      <c r="V398" s="24"/>
      <c r="W398" s="24"/>
      <c r="X398" s="24"/>
      <c r="Y398" s="24"/>
      <c r="Z398" s="24"/>
      <c r="AA398" s="24"/>
      <c r="AB398" s="24"/>
      <c r="AC398" s="24"/>
    </row>
    <row r="399">
      <c r="A399" s="24"/>
      <c r="B399" s="24"/>
      <c r="C399" s="24"/>
      <c r="D399" s="24"/>
      <c r="E399" s="24"/>
      <c r="F399" s="24"/>
      <c r="G399" s="24"/>
      <c r="H399" s="27"/>
      <c r="I399" s="24"/>
      <c r="J399" s="24"/>
      <c r="K399" s="24"/>
      <c r="L399" s="24"/>
      <c r="M399" s="24"/>
      <c r="N399" s="24"/>
      <c r="O399" s="24"/>
      <c r="P399" s="24"/>
      <c r="Q399" s="24"/>
      <c r="R399" s="24"/>
      <c r="S399" s="24"/>
      <c r="T399" s="24"/>
      <c r="U399" s="24"/>
      <c r="V399" s="24"/>
      <c r="W399" s="24"/>
      <c r="X399" s="24"/>
      <c r="Y399" s="24"/>
      <c r="Z399" s="24"/>
      <c r="AA399" s="24"/>
      <c r="AB399" s="24"/>
      <c r="AC399" s="24"/>
    </row>
    <row r="400">
      <c r="A400" s="24"/>
      <c r="B400" s="24"/>
      <c r="C400" s="24"/>
      <c r="D400" s="24"/>
      <c r="E400" s="24"/>
      <c r="F400" s="24"/>
      <c r="G400" s="24"/>
      <c r="H400" s="27"/>
      <c r="I400" s="24"/>
      <c r="J400" s="24"/>
      <c r="K400" s="24"/>
      <c r="L400" s="24"/>
      <c r="M400" s="24"/>
      <c r="N400" s="24"/>
      <c r="O400" s="24"/>
      <c r="P400" s="24"/>
      <c r="Q400" s="24"/>
      <c r="R400" s="24"/>
      <c r="S400" s="24"/>
      <c r="T400" s="24"/>
      <c r="U400" s="24"/>
      <c r="V400" s="24"/>
      <c r="W400" s="24"/>
      <c r="X400" s="24"/>
      <c r="Y400" s="24"/>
      <c r="Z400" s="24"/>
      <c r="AA400" s="24"/>
      <c r="AB400" s="24"/>
      <c r="AC400" s="24"/>
    </row>
    <row r="401">
      <c r="A401" s="24"/>
      <c r="B401" s="24"/>
      <c r="C401" s="24"/>
      <c r="D401" s="24"/>
      <c r="E401" s="24"/>
      <c r="F401" s="24"/>
      <c r="G401" s="24"/>
      <c r="H401" s="27"/>
      <c r="I401" s="24"/>
      <c r="J401" s="24"/>
      <c r="K401" s="24"/>
      <c r="L401" s="24"/>
      <c r="M401" s="24"/>
      <c r="N401" s="24"/>
      <c r="O401" s="24"/>
      <c r="P401" s="24"/>
      <c r="Q401" s="24"/>
      <c r="R401" s="24"/>
      <c r="S401" s="24"/>
      <c r="T401" s="24"/>
      <c r="U401" s="24"/>
      <c r="V401" s="24"/>
      <c r="W401" s="24"/>
      <c r="X401" s="24"/>
      <c r="Y401" s="24"/>
      <c r="Z401" s="24"/>
      <c r="AA401" s="24"/>
      <c r="AB401" s="24"/>
      <c r="AC401" s="24"/>
    </row>
    <row r="402">
      <c r="A402" s="24"/>
      <c r="B402" s="24"/>
      <c r="C402" s="24"/>
      <c r="D402" s="24"/>
      <c r="E402" s="24"/>
      <c r="F402" s="24"/>
      <c r="G402" s="24"/>
      <c r="H402" s="27"/>
      <c r="I402" s="24"/>
      <c r="J402" s="24"/>
      <c r="K402" s="24"/>
      <c r="L402" s="24"/>
      <c r="M402" s="24"/>
      <c r="N402" s="24"/>
      <c r="O402" s="24"/>
      <c r="P402" s="24"/>
      <c r="Q402" s="24"/>
      <c r="R402" s="24"/>
      <c r="S402" s="24"/>
      <c r="T402" s="24"/>
      <c r="U402" s="24"/>
      <c r="V402" s="24"/>
      <c r="W402" s="24"/>
      <c r="X402" s="24"/>
      <c r="Y402" s="24"/>
      <c r="Z402" s="24"/>
      <c r="AA402" s="24"/>
      <c r="AB402" s="24"/>
      <c r="AC402" s="24"/>
    </row>
    <row r="403">
      <c r="A403" s="24"/>
      <c r="B403" s="24"/>
      <c r="C403" s="24"/>
      <c r="D403" s="24"/>
      <c r="E403" s="24"/>
      <c r="F403" s="24"/>
      <c r="G403" s="24"/>
      <c r="H403" s="27"/>
      <c r="I403" s="24"/>
      <c r="J403" s="24"/>
      <c r="K403" s="24"/>
      <c r="L403" s="24"/>
      <c r="M403" s="24"/>
      <c r="N403" s="24"/>
      <c r="O403" s="24"/>
      <c r="P403" s="24"/>
      <c r="Q403" s="24"/>
      <c r="R403" s="24"/>
      <c r="S403" s="24"/>
      <c r="T403" s="24"/>
      <c r="U403" s="24"/>
      <c r="V403" s="24"/>
      <c r="W403" s="24"/>
      <c r="X403" s="24"/>
      <c r="Y403" s="24"/>
      <c r="Z403" s="24"/>
      <c r="AA403" s="24"/>
      <c r="AB403" s="24"/>
      <c r="AC403" s="24"/>
    </row>
    <row r="404">
      <c r="A404" s="24"/>
      <c r="B404" s="24"/>
      <c r="C404" s="24"/>
      <c r="D404" s="24"/>
      <c r="E404" s="24"/>
      <c r="F404" s="24"/>
      <c r="G404" s="24"/>
      <c r="H404" s="27"/>
      <c r="I404" s="24"/>
      <c r="J404" s="24"/>
      <c r="K404" s="24"/>
      <c r="L404" s="24"/>
      <c r="M404" s="24"/>
      <c r="N404" s="24"/>
      <c r="O404" s="24"/>
      <c r="P404" s="24"/>
      <c r="Q404" s="24"/>
      <c r="R404" s="24"/>
      <c r="S404" s="24"/>
      <c r="T404" s="24"/>
      <c r="U404" s="24"/>
      <c r="V404" s="24"/>
      <c r="W404" s="24"/>
      <c r="X404" s="24"/>
      <c r="Y404" s="24"/>
      <c r="Z404" s="24"/>
      <c r="AA404" s="24"/>
      <c r="AB404" s="24"/>
      <c r="AC404" s="24"/>
    </row>
    <row r="405">
      <c r="A405" s="24"/>
      <c r="B405" s="24"/>
      <c r="C405" s="24"/>
      <c r="D405" s="24"/>
      <c r="E405" s="24"/>
      <c r="F405" s="24"/>
      <c r="G405" s="24"/>
      <c r="H405" s="27"/>
      <c r="I405" s="24"/>
      <c r="J405" s="24"/>
      <c r="K405" s="24"/>
      <c r="L405" s="24"/>
      <c r="M405" s="24"/>
      <c r="N405" s="24"/>
      <c r="O405" s="24"/>
      <c r="P405" s="24"/>
      <c r="Q405" s="24"/>
      <c r="R405" s="24"/>
      <c r="S405" s="24"/>
      <c r="T405" s="24"/>
      <c r="U405" s="24"/>
      <c r="V405" s="24"/>
      <c r="W405" s="24"/>
      <c r="X405" s="24"/>
      <c r="Y405" s="24"/>
      <c r="Z405" s="24"/>
      <c r="AA405" s="24"/>
      <c r="AB405" s="24"/>
      <c r="AC405" s="24"/>
    </row>
    <row r="406">
      <c r="A406" s="24"/>
      <c r="B406" s="24"/>
      <c r="C406" s="24"/>
      <c r="D406" s="24"/>
      <c r="E406" s="24"/>
      <c r="F406" s="24"/>
      <c r="G406" s="24"/>
      <c r="H406" s="27"/>
      <c r="I406" s="24"/>
      <c r="J406" s="24"/>
      <c r="K406" s="24"/>
      <c r="L406" s="24"/>
      <c r="M406" s="24"/>
      <c r="N406" s="24"/>
      <c r="O406" s="24"/>
      <c r="P406" s="24"/>
      <c r="Q406" s="24"/>
      <c r="R406" s="24"/>
      <c r="S406" s="24"/>
      <c r="T406" s="24"/>
      <c r="U406" s="24"/>
      <c r="V406" s="24"/>
      <c r="W406" s="24"/>
      <c r="X406" s="24"/>
      <c r="Y406" s="24"/>
      <c r="Z406" s="24"/>
      <c r="AA406" s="24"/>
      <c r="AB406" s="24"/>
      <c r="AC406" s="24"/>
    </row>
    <row r="407">
      <c r="A407" s="24"/>
      <c r="B407" s="24"/>
      <c r="C407" s="24"/>
      <c r="D407" s="24"/>
      <c r="E407" s="24"/>
      <c r="F407" s="24"/>
      <c r="G407" s="24"/>
      <c r="H407" s="27"/>
      <c r="I407" s="24"/>
      <c r="J407" s="24"/>
      <c r="K407" s="24"/>
      <c r="L407" s="24"/>
      <c r="M407" s="24"/>
      <c r="N407" s="24"/>
      <c r="O407" s="24"/>
      <c r="P407" s="24"/>
      <c r="Q407" s="24"/>
      <c r="R407" s="24"/>
      <c r="S407" s="24"/>
      <c r="T407" s="24"/>
      <c r="U407" s="24"/>
      <c r="V407" s="24"/>
      <c r="W407" s="24"/>
      <c r="X407" s="24"/>
      <c r="Y407" s="24"/>
      <c r="Z407" s="24"/>
      <c r="AA407" s="24"/>
      <c r="AB407" s="24"/>
      <c r="AC407" s="24"/>
    </row>
    <row r="408">
      <c r="A408" s="24"/>
      <c r="B408" s="24"/>
      <c r="C408" s="24"/>
      <c r="D408" s="24"/>
      <c r="E408" s="24"/>
      <c r="F408" s="24"/>
      <c r="G408" s="24"/>
      <c r="H408" s="27"/>
      <c r="I408" s="24"/>
      <c r="J408" s="24"/>
      <c r="K408" s="24"/>
      <c r="L408" s="24"/>
      <c r="M408" s="24"/>
      <c r="N408" s="24"/>
      <c r="O408" s="24"/>
      <c r="P408" s="24"/>
      <c r="Q408" s="24"/>
      <c r="R408" s="24"/>
      <c r="S408" s="24"/>
      <c r="T408" s="24"/>
      <c r="U408" s="24"/>
      <c r="V408" s="24"/>
      <c r="W408" s="24"/>
      <c r="X408" s="24"/>
      <c r="Y408" s="24"/>
      <c r="Z408" s="24"/>
      <c r="AA408" s="24"/>
      <c r="AB408" s="24"/>
      <c r="AC408" s="24"/>
    </row>
    <row r="409">
      <c r="A409" s="24"/>
      <c r="B409" s="24"/>
      <c r="C409" s="24"/>
      <c r="D409" s="24"/>
      <c r="E409" s="24"/>
      <c r="F409" s="24"/>
      <c r="G409" s="24"/>
      <c r="H409" s="27"/>
      <c r="I409" s="24"/>
      <c r="J409" s="24"/>
      <c r="K409" s="24"/>
      <c r="L409" s="24"/>
      <c r="M409" s="24"/>
      <c r="N409" s="24"/>
      <c r="O409" s="24"/>
      <c r="P409" s="24"/>
      <c r="Q409" s="24"/>
      <c r="R409" s="24"/>
      <c r="S409" s="24"/>
      <c r="T409" s="24"/>
      <c r="U409" s="24"/>
      <c r="V409" s="24"/>
      <c r="W409" s="24"/>
      <c r="X409" s="24"/>
      <c r="Y409" s="24"/>
      <c r="Z409" s="24"/>
      <c r="AA409" s="24"/>
      <c r="AB409" s="24"/>
      <c r="AC409" s="24"/>
    </row>
    <row r="410">
      <c r="A410" s="24"/>
      <c r="B410" s="24"/>
      <c r="C410" s="24"/>
      <c r="D410" s="24"/>
      <c r="E410" s="24"/>
      <c r="F410" s="24"/>
      <c r="G410" s="24"/>
      <c r="H410" s="27"/>
      <c r="I410" s="24"/>
      <c r="J410" s="24"/>
      <c r="K410" s="24"/>
      <c r="L410" s="24"/>
      <c r="M410" s="24"/>
      <c r="N410" s="24"/>
      <c r="O410" s="24"/>
      <c r="P410" s="24"/>
      <c r="Q410" s="24"/>
      <c r="R410" s="24"/>
      <c r="S410" s="24"/>
      <c r="T410" s="24"/>
      <c r="U410" s="24"/>
      <c r="V410" s="24"/>
      <c r="W410" s="24"/>
      <c r="X410" s="24"/>
      <c r="Y410" s="24"/>
      <c r="Z410" s="24"/>
      <c r="AA410" s="24"/>
      <c r="AB410" s="24"/>
      <c r="AC410" s="24"/>
    </row>
    <row r="411">
      <c r="A411" s="24"/>
      <c r="B411" s="24"/>
      <c r="C411" s="24"/>
      <c r="D411" s="24"/>
      <c r="E411" s="24"/>
      <c r="F411" s="24"/>
      <c r="G411" s="24"/>
      <c r="H411" s="27"/>
      <c r="I411" s="24"/>
      <c r="J411" s="24"/>
      <c r="K411" s="24"/>
      <c r="L411" s="24"/>
      <c r="M411" s="24"/>
      <c r="N411" s="24"/>
      <c r="O411" s="24"/>
      <c r="P411" s="24"/>
      <c r="Q411" s="24"/>
      <c r="R411" s="24"/>
      <c r="S411" s="24"/>
      <c r="T411" s="24"/>
      <c r="U411" s="24"/>
      <c r="V411" s="24"/>
      <c r="W411" s="24"/>
      <c r="X411" s="24"/>
      <c r="Y411" s="24"/>
      <c r="Z411" s="24"/>
      <c r="AA411" s="24"/>
      <c r="AB411" s="24"/>
      <c r="AC411" s="24"/>
    </row>
    <row r="412">
      <c r="A412" s="24"/>
      <c r="B412" s="24"/>
      <c r="C412" s="24"/>
      <c r="D412" s="24"/>
      <c r="E412" s="24"/>
      <c r="F412" s="24"/>
      <c r="G412" s="24"/>
      <c r="H412" s="27"/>
      <c r="I412" s="24"/>
      <c r="J412" s="24"/>
      <c r="K412" s="24"/>
      <c r="L412" s="24"/>
      <c r="M412" s="24"/>
      <c r="N412" s="24"/>
      <c r="O412" s="24"/>
      <c r="P412" s="24"/>
      <c r="Q412" s="24"/>
      <c r="R412" s="24"/>
      <c r="S412" s="24"/>
      <c r="T412" s="24"/>
      <c r="U412" s="24"/>
      <c r="V412" s="24"/>
      <c r="W412" s="24"/>
      <c r="X412" s="24"/>
      <c r="Y412" s="24"/>
      <c r="Z412" s="24"/>
      <c r="AA412" s="24"/>
      <c r="AB412" s="24"/>
      <c r="AC412" s="24"/>
    </row>
    <row r="413">
      <c r="A413" s="24"/>
      <c r="B413" s="24"/>
      <c r="C413" s="24"/>
      <c r="D413" s="24"/>
      <c r="E413" s="24"/>
      <c r="F413" s="24"/>
      <c r="G413" s="24"/>
      <c r="H413" s="27"/>
      <c r="I413" s="24"/>
      <c r="J413" s="24"/>
      <c r="K413" s="24"/>
      <c r="L413" s="24"/>
      <c r="M413" s="24"/>
      <c r="N413" s="24"/>
      <c r="O413" s="24"/>
      <c r="P413" s="24"/>
      <c r="Q413" s="24"/>
      <c r="R413" s="24"/>
      <c r="S413" s="24"/>
      <c r="T413" s="24"/>
      <c r="U413" s="24"/>
      <c r="V413" s="24"/>
      <c r="W413" s="24"/>
      <c r="X413" s="24"/>
      <c r="Y413" s="24"/>
      <c r="Z413" s="24"/>
      <c r="AA413" s="24"/>
      <c r="AB413" s="24"/>
      <c r="AC413" s="24"/>
    </row>
    <row r="414">
      <c r="A414" s="24"/>
      <c r="B414" s="24"/>
      <c r="C414" s="24"/>
      <c r="D414" s="24"/>
      <c r="E414" s="24"/>
      <c r="F414" s="24"/>
      <c r="G414" s="24"/>
      <c r="H414" s="27"/>
      <c r="I414" s="24"/>
      <c r="J414" s="24"/>
      <c r="K414" s="24"/>
      <c r="L414" s="24"/>
      <c r="M414" s="24"/>
      <c r="N414" s="24"/>
      <c r="O414" s="24"/>
      <c r="P414" s="24"/>
      <c r="Q414" s="24"/>
      <c r="R414" s="24"/>
      <c r="S414" s="24"/>
      <c r="T414" s="24"/>
      <c r="U414" s="24"/>
      <c r="V414" s="24"/>
      <c r="W414" s="24"/>
      <c r="X414" s="24"/>
      <c r="Y414" s="24"/>
      <c r="Z414" s="24"/>
      <c r="AA414" s="24"/>
      <c r="AB414" s="24"/>
      <c r="AC414" s="24"/>
    </row>
    <row r="415">
      <c r="A415" s="24"/>
      <c r="B415" s="24"/>
      <c r="C415" s="24"/>
      <c r="D415" s="24"/>
      <c r="E415" s="24"/>
      <c r="F415" s="24"/>
      <c r="G415" s="24"/>
      <c r="H415" s="27"/>
      <c r="I415" s="24"/>
      <c r="J415" s="24"/>
      <c r="K415" s="24"/>
      <c r="L415" s="24"/>
      <c r="M415" s="24"/>
      <c r="N415" s="24"/>
      <c r="O415" s="24"/>
      <c r="P415" s="24"/>
      <c r="Q415" s="24"/>
      <c r="R415" s="24"/>
      <c r="S415" s="24"/>
      <c r="T415" s="24"/>
      <c r="U415" s="24"/>
      <c r="V415" s="24"/>
      <c r="W415" s="24"/>
      <c r="X415" s="24"/>
      <c r="Y415" s="24"/>
      <c r="Z415" s="24"/>
      <c r="AA415" s="24"/>
      <c r="AB415" s="24"/>
      <c r="AC415" s="24"/>
    </row>
    <row r="416">
      <c r="A416" s="24"/>
      <c r="B416" s="24"/>
      <c r="C416" s="24"/>
      <c r="D416" s="24"/>
      <c r="E416" s="24"/>
      <c r="F416" s="24"/>
      <c r="G416" s="24"/>
      <c r="H416" s="27"/>
      <c r="I416" s="24"/>
      <c r="J416" s="24"/>
      <c r="K416" s="24"/>
      <c r="L416" s="24"/>
      <c r="M416" s="24"/>
      <c r="N416" s="24"/>
      <c r="O416" s="24"/>
      <c r="P416" s="24"/>
      <c r="Q416" s="24"/>
      <c r="R416" s="24"/>
      <c r="S416" s="24"/>
      <c r="T416" s="24"/>
      <c r="U416" s="24"/>
      <c r="V416" s="24"/>
      <c r="W416" s="24"/>
      <c r="X416" s="24"/>
      <c r="Y416" s="24"/>
      <c r="Z416" s="24"/>
      <c r="AA416" s="24"/>
      <c r="AB416" s="24"/>
      <c r="AC416" s="24"/>
    </row>
    <row r="417">
      <c r="A417" s="24"/>
      <c r="B417" s="24"/>
      <c r="C417" s="24"/>
      <c r="D417" s="24"/>
      <c r="E417" s="24"/>
      <c r="F417" s="24"/>
      <c r="G417" s="24"/>
      <c r="H417" s="27"/>
      <c r="I417" s="24"/>
      <c r="J417" s="24"/>
      <c r="K417" s="24"/>
      <c r="L417" s="24"/>
      <c r="M417" s="24"/>
      <c r="N417" s="24"/>
      <c r="O417" s="24"/>
      <c r="P417" s="24"/>
      <c r="Q417" s="24"/>
      <c r="R417" s="24"/>
      <c r="S417" s="24"/>
      <c r="T417" s="24"/>
      <c r="U417" s="24"/>
      <c r="V417" s="24"/>
      <c r="W417" s="24"/>
      <c r="X417" s="24"/>
      <c r="Y417" s="24"/>
      <c r="Z417" s="24"/>
      <c r="AA417" s="24"/>
      <c r="AB417" s="24"/>
      <c r="AC417" s="24"/>
    </row>
    <row r="418">
      <c r="A418" s="24"/>
      <c r="B418" s="24"/>
      <c r="C418" s="24"/>
      <c r="D418" s="24"/>
      <c r="E418" s="24"/>
      <c r="F418" s="24"/>
      <c r="G418" s="24"/>
      <c r="H418" s="27"/>
      <c r="I418" s="24"/>
      <c r="J418" s="24"/>
      <c r="K418" s="24"/>
      <c r="L418" s="24"/>
      <c r="M418" s="24"/>
      <c r="N418" s="24"/>
      <c r="O418" s="24"/>
      <c r="P418" s="24"/>
      <c r="Q418" s="24"/>
      <c r="R418" s="24"/>
      <c r="S418" s="24"/>
      <c r="T418" s="24"/>
      <c r="U418" s="24"/>
      <c r="V418" s="24"/>
      <c r="W418" s="24"/>
      <c r="X418" s="24"/>
      <c r="Y418" s="24"/>
      <c r="Z418" s="24"/>
      <c r="AA418" s="24"/>
      <c r="AB418" s="24"/>
      <c r="AC418" s="24"/>
    </row>
    <row r="419">
      <c r="A419" s="24"/>
      <c r="B419" s="24"/>
      <c r="C419" s="24"/>
      <c r="D419" s="24"/>
      <c r="E419" s="24"/>
      <c r="F419" s="24"/>
      <c r="G419" s="24"/>
      <c r="H419" s="27"/>
      <c r="I419" s="24"/>
      <c r="J419" s="24"/>
      <c r="K419" s="24"/>
      <c r="L419" s="24"/>
      <c r="M419" s="24"/>
      <c r="N419" s="24"/>
      <c r="O419" s="24"/>
      <c r="P419" s="24"/>
      <c r="Q419" s="24"/>
      <c r="R419" s="24"/>
      <c r="S419" s="24"/>
      <c r="T419" s="24"/>
      <c r="U419" s="24"/>
      <c r="V419" s="24"/>
      <c r="W419" s="24"/>
      <c r="X419" s="24"/>
      <c r="Y419" s="24"/>
      <c r="Z419" s="24"/>
      <c r="AA419" s="24"/>
      <c r="AB419" s="24"/>
      <c r="AC419" s="24"/>
    </row>
    <row r="420">
      <c r="A420" s="24"/>
      <c r="B420" s="24"/>
      <c r="C420" s="24"/>
      <c r="D420" s="24"/>
      <c r="E420" s="24"/>
      <c r="F420" s="24"/>
      <c r="G420" s="24"/>
      <c r="H420" s="27"/>
      <c r="I420" s="24"/>
      <c r="J420" s="24"/>
      <c r="K420" s="24"/>
      <c r="L420" s="24"/>
      <c r="M420" s="24"/>
      <c r="N420" s="24"/>
      <c r="O420" s="24"/>
      <c r="P420" s="24"/>
      <c r="Q420" s="24"/>
      <c r="R420" s="24"/>
      <c r="S420" s="24"/>
      <c r="T420" s="24"/>
      <c r="U420" s="24"/>
      <c r="V420" s="24"/>
      <c r="W420" s="24"/>
      <c r="X420" s="24"/>
      <c r="Y420" s="24"/>
      <c r="Z420" s="24"/>
      <c r="AA420" s="24"/>
      <c r="AB420" s="24"/>
      <c r="AC420" s="24"/>
    </row>
    <row r="421">
      <c r="A421" s="24"/>
      <c r="B421" s="24"/>
      <c r="C421" s="24"/>
      <c r="D421" s="24"/>
      <c r="E421" s="24"/>
      <c r="F421" s="24"/>
      <c r="G421" s="24"/>
      <c r="H421" s="27"/>
      <c r="I421" s="24"/>
      <c r="J421" s="24"/>
      <c r="K421" s="24"/>
      <c r="L421" s="24"/>
      <c r="M421" s="24"/>
      <c r="N421" s="24"/>
      <c r="O421" s="24"/>
      <c r="P421" s="24"/>
      <c r="Q421" s="24"/>
      <c r="R421" s="24"/>
      <c r="S421" s="24"/>
      <c r="T421" s="24"/>
      <c r="U421" s="24"/>
      <c r="V421" s="24"/>
      <c r="W421" s="24"/>
      <c r="X421" s="24"/>
      <c r="Y421" s="24"/>
      <c r="Z421" s="24"/>
      <c r="AA421" s="24"/>
      <c r="AB421" s="24"/>
      <c r="AC421" s="24"/>
    </row>
    <row r="422">
      <c r="A422" s="24"/>
      <c r="B422" s="24"/>
      <c r="C422" s="24"/>
      <c r="D422" s="24"/>
      <c r="E422" s="24"/>
      <c r="F422" s="24"/>
      <c r="G422" s="24"/>
      <c r="H422" s="27"/>
      <c r="I422" s="24"/>
      <c r="J422" s="24"/>
      <c r="K422" s="24"/>
      <c r="L422" s="24"/>
      <c r="M422" s="24"/>
      <c r="N422" s="24"/>
      <c r="O422" s="24"/>
      <c r="P422" s="24"/>
      <c r="Q422" s="24"/>
      <c r="R422" s="24"/>
      <c r="S422" s="24"/>
      <c r="T422" s="24"/>
      <c r="U422" s="24"/>
      <c r="V422" s="24"/>
      <c r="W422" s="24"/>
      <c r="X422" s="24"/>
      <c r="Y422" s="24"/>
      <c r="Z422" s="24"/>
      <c r="AA422" s="24"/>
      <c r="AB422" s="24"/>
      <c r="AC422" s="24"/>
    </row>
    <row r="423">
      <c r="A423" s="24"/>
      <c r="B423" s="24"/>
      <c r="C423" s="24"/>
      <c r="D423" s="24"/>
      <c r="E423" s="24"/>
      <c r="F423" s="24"/>
      <c r="G423" s="24"/>
      <c r="H423" s="27"/>
      <c r="I423" s="24"/>
      <c r="J423" s="24"/>
      <c r="K423" s="24"/>
      <c r="L423" s="24"/>
      <c r="M423" s="24"/>
      <c r="N423" s="24"/>
      <c r="O423" s="24"/>
      <c r="P423" s="24"/>
      <c r="Q423" s="24"/>
      <c r="R423" s="24"/>
      <c r="S423" s="24"/>
      <c r="T423" s="24"/>
      <c r="U423" s="24"/>
      <c r="V423" s="24"/>
      <c r="W423" s="24"/>
      <c r="X423" s="24"/>
      <c r="Y423" s="24"/>
      <c r="Z423" s="24"/>
      <c r="AA423" s="24"/>
      <c r="AB423" s="24"/>
      <c r="AC423" s="24"/>
    </row>
    <row r="424">
      <c r="A424" s="24"/>
      <c r="B424" s="24"/>
      <c r="C424" s="24"/>
      <c r="D424" s="24"/>
      <c r="E424" s="24"/>
      <c r="F424" s="24"/>
      <c r="G424" s="24"/>
      <c r="H424" s="27"/>
      <c r="I424" s="24"/>
      <c r="J424" s="24"/>
      <c r="K424" s="24"/>
      <c r="L424" s="24"/>
      <c r="M424" s="24"/>
      <c r="N424" s="24"/>
      <c r="O424" s="24"/>
      <c r="P424" s="24"/>
      <c r="Q424" s="24"/>
      <c r="R424" s="24"/>
      <c r="S424" s="24"/>
      <c r="T424" s="24"/>
      <c r="U424" s="24"/>
      <c r="V424" s="24"/>
      <c r="W424" s="24"/>
      <c r="X424" s="24"/>
      <c r="Y424" s="24"/>
      <c r="Z424" s="24"/>
      <c r="AA424" s="24"/>
      <c r="AB424" s="24"/>
      <c r="AC424" s="24"/>
    </row>
    <row r="425">
      <c r="A425" s="24"/>
      <c r="B425" s="24"/>
      <c r="C425" s="24"/>
      <c r="D425" s="24"/>
      <c r="E425" s="24"/>
      <c r="F425" s="24"/>
      <c r="G425" s="24"/>
      <c r="H425" s="27"/>
      <c r="I425" s="24"/>
      <c r="J425" s="24"/>
      <c r="K425" s="24"/>
      <c r="L425" s="24"/>
      <c r="M425" s="24"/>
      <c r="N425" s="24"/>
      <c r="O425" s="24"/>
      <c r="P425" s="24"/>
      <c r="Q425" s="24"/>
      <c r="R425" s="24"/>
      <c r="S425" s="24"/>
      <c r="T425" s="24"/>
      <c r="U425" s="24"/>
      <c r="V425" s="24"/>
      <c r="W425" s="24"/>
      <c r="X425" s="24"/>
      <c r="Y425" s="24"/>
      <c r="Z425" s="24"/>
      <c r="AA425" s="24"/>
      <c r="AB425" s="24"/>
      <c r="AC425" s="24"/>
    </row>
    <row r="426">
      <c r="A426" s="24"/>
      <c r="B426" s="24"/>
      <c r="C426" s="24"/>
      <c r="D426" s="24"/>
      <c r="E426" s="24"/>
      <c r="F426" s="24"/>
      <c r="G426" s="24"/>
      <c r="H426" s="27"/>
      <c r="I426" s="24"/>
      <c r="J426" s="24"/>
      <c r="K426" s="24"/>
      <c r="L426" s="24"/>
      <c r="M426" s="24"/>
      <c r="N426" s="24"/>
      <c r="O426" s="24"/>
      <c r="P426" s="24"/>
      <c r="Q426" s="24"/>
      <c r="R426" s="24"/>
      <c r="S426" s="24"/>
      <c r="T426" s="24"/>
      <c r="U426" s="24"/>
      <c r="V426" s="24"/>
      <c r="W426" s="24"/>
      <c r="X426" s="24"/>
      <c r="Y426" s="24"/>
      <c r="Z426" s="24"/>
      <c r="AA426" s="24"/>
      <c r="AB426" s="24"/>
      <c r="AC426" s="24"/>
    </row>
    <row r="427">
      <c r="A427" s="24"/>
      <c r="B427" s="24"/>
      <c r="C427" s="24"/>
      <c r="D427" s="24"/>
      <c r="E427" s="24"/>
      <c r="F427" s="24"/>
      <c r="G427" s="24"/>
      <c r="H427" s="27"/>
      <c r="I427" s="24"/>
      <c r="J427" s="24"/>
      <c r="K427" s="24"/>
      <c r="L427" s="24"/>
      <c r="M427" s="24"/>
      <c r="N427" s="24"/>
      <c r="O427" s="24"/>
      <c r="P427" s="24"/>
      <c r="Q427" s="24"/>
      <c r="R427" s="24"/>
      <c r="S427" s="24"/>
      <c r="T427" s="24"/>
      <c r="U427" s="24"/>
      <c r="V427" s="24"/>
      <c r="W427" s="24"/>
      <c r="X427" s="24"/>
      <c r="Y427" s="24"/>
      <c r="Z427" s="24"/>
      <c r="AA427" s="24"/>
      <c r="AB427" s="24"/>
      <c r="AC427" s="24"/>
    </row>
    <row r="428">
      <c r="A428" s="24"/>
      <c r="B428" s="24"/>
      <c r="C428" s="24"/>
      <c r="D428" s="24"/>
      <c r="E428" s="24"/>
      <c r="F428" s="24"/>
      <c r="G428" s="24"/>
      <c r="H428" s="27"/>
      <c r="I428" s="24"/>
      <c r="J428" s="24"/>
      <c r="K428" s="24"/>
      <c r="L428" s="24"/>
      <c r="M428" s="24"/>
      <c r="N428" s="24"/>
      <c r="O428" s="24"/>
      <c r="P428" s="24"/>
      <c r="Q428" s="24"/>
      <c r="R428" s="24"/>
      <c r="S428" s="24"/>
      <c r="T428" s="24"/>
      <c r="U428" s="24"/>
      <c r="V428" s="24"/>
      <c r="W428" s="24"/>
      <c r="X428" s="24"/>
      <c r="Y428" s="24"/>
      <c r="Z428" s="24"/>
      <c r="AA428" s="24"/>
      <c r="AB428" s="24"/>
      <c r="AC428" s="24"/>
    </row>
    <row r="429">
      <c r="A429" s="24"/>
      <c r="B429" s="24"/>
      <c r="C429" s="24"/>
      <c r="D429" s="24"/>
      <c r="E429" s="24"/>
      <c r="F429" s="24"/>
      <c r="G429" s="24"/>
      <c r="H429" s="27"/>
      <c r="I429" s="24"/>
      <c r="J429" s="24"/>
      <c r="K429" s="24"/>
      <c r="L429" s="24"/>
      <c r="M429" s="24"/>
      <c r="N429" s="24"/>
      <c r="O429" s="24"/>
      <c r="P429" s="24"/>
      <c r="Q429" s="24"/>
      <c r="R429" s="24"/>
      <c r="S429" s="24"/>
      <c r="T429" s="24"/>
      <c r="U429" s="24"/>
      <c r="V429" s="24"/>
      <c r="W429" s="24"/>
      <c r="X429" s="24"/>
      <c r="Y429" s="24"/>
      <c r="Z429" s="24"/>
      <c r="AA429" s="24"/>
      <c r="AB429" s="24"/>
      <c r="AC429" s="24"/>
    </row>
    <row r="430">
      <c r="A430" s="24"/>
      <c r="B430" s="24"/>
      <c r="C430" s="24"/>
      <c r="D430" s="24"/>
      <c r="E430" s="24"/>
      <c r="F430" s="24"/>
      <c r="G430" s="24"/>
      <c r="H430" s="27"/>
      <c r="I430" s="24"/>
      <c r="J430" s="24"/>
      <c r="K430" s="24"/>
      <c r="L430" s="24"/>
      <c r="M430" s="24"/>
      <c r="N430" s="24"/>
      <c r="O430" s="24"/>
      <c r="P430" s="24"/>
      <c r="Q430" s="24"/>
      <c r="R430" s="24"/>
      <c r="S430" s="24"/>
      <c r="T430" s="24"/>
      <c r="U430" s="24"/>
      <c r="V430" s="24"/>
      <c r="W430" s="24"/>
      <c r="X430" s="24"/>
      <c r="Y430" s="24"/>
      <c r="Z430" s="24"/>
      <c r="AA430" s="24"/>
      <c r="AB430" s="24"/>
      <c r="AC430" s="24"/>
    </row>
    <row r="431">
      <c r="A431" s="24"/>
      <c r="B431" s="24"/>
      <c r="C431" s="24"/>
      <c r="D431" s="24"/>
      <c r="E431" s="24"/>
      <c r="F431" s="24"/>
      <c r="G431" s="24"/>
      <c r="H431" s="27"/>
      <c r="I431" s="24"/>
      <c r="J431" s="24"/>
      <c r="K431" s="24"/>
      <c r="L431" s="24"/>
      <c r="M431" s="24"/>
      <c r="N431" s="24"/>
      <c r="O431" s="24"/>
      <c r="P431" s="24"/>
      <c r="Q431" s="24"/>
      <c r="R431" s="24"/>
      <c r="S431" s="24"/>
      <c r="T431" s="24"/>
      <c r="U431" s="24"/>
      <c r="V431" s="24"/>
      <c r="W431" s="24"/>
      <c r="X431" s="24"/>
      <c r="Y431" s="24"/>
      <c r="Z431" s="24"/>
      <c r="AA431" s="24"/>
      <c r="AB431" s="24"/>
      <c r="AC431" s="24"/>
    </row>
    <row r="432">
      <c r="A432" s="24"/>
      <c r="B432" s="24"/>
      <c r="C432" s="24"/>
      <c r="D432" s="24"/>
      <c r="E432" s="24"/>
      <c r="F432" s="24"/>
      <c r="G432" s="24"/>
      <c r="H432" s="27"/>
      <c r="I432" s="24"/>
      <c r="J432" s="24"/>
      <c r="K432" s="24"/>
      <c r="L432" s="24"/>
      <c r="M432" s="24"/>
      <c r="N432" s="24"/>
      <c r="O432" s="24"/>
      <c r="P432" s="24"/>
      <c r="Q432" s="24"/>
      <c r="R432" s="24"/>
      <c r="S432" s="24"/>
      <c r="T432" s="24"/>
      <c r="U432" s="24"/>
      <c r="V432" s="24"/>
      <c r="W432" s="24"/>
      <c r="X432" s="24"/>
      <c r="Y432" s="24"/>
      <c r="Z432" s="24"/>
      <c r="AA432" s="24"/>
      <c r="AB432" s="24"/>
      <c r="AC432" s="24"/>
    </row>
    <row r="433">
      <c r="A433" s="24"/>
      <c r="B433" s="24"/>
      <c r="C433" s="24"/>
      <c r="D433" s="24"/>
      <c r="E433" s="24"/>
      <c r="F433" s="24"/>
      <c r="G433" s="24"/>
      <c r="H433" s="27"/>
      <c r="I433" s="24"/>
      <c r="J433" s="24"/>
      <c r="K433" s="24"/>
      <c r="L433" s="24"/>
      <c r="M433" s="24"/>
      <c r="N433" s="24"/>
      <c r="O433" s="24"/>
      <c r="P433" s="24"/>
      <c r="Q433" s="24"/>
      <c r="R433" s="24"/>
      <c r="S433" s="24"/>
      <c r="T433" s="24"/>
      <c r="U433" s="24"/>
      <c r="V433" s="24"/>
      <c r="W433" s="24"/>
      <c r="X433" s="24"/>
      <c r="Y433" s="24"/>
      <c r="Z433" s="24"/>
      <c r="AA433" s="24"/>
      <c r="AB433" s="24"/>
      <c r="AC433" s="24"/>
    </row>
    <row r="434">
      <c r="A434" s="24"/>
      <c r="B434" s="24"/>
      <c r="C434" s="24"/>
      <c r="D434" s="24"/>
      <c r="E434" s="24"/>
      <c r="F434" s="24"/>
      <c r="G434" s="24"/>
      <c r="H434" s="27"/>
      <c r="I434" s="24"/>
      <c r="J434" s="24"/>
      <c r="K434" s="24"/>
      <c r="L434" s="24"/>
      <c r="M434" s="24"/>
      <c r="N434" s="24"/>
      <c r="O434" s="24"/>
      <c r="P434" s="24"/>
      <c r="Q434" s="24"/>
      <c r="R434" s="24"/>
      <c r="S434" s="24"/>
      <c r="T434" s="24"/>
      <c r="U434" s="24"/>
      <c r="V434" s="24"/>
      <c r="W434" s="24"/>
      <c r="X434" s="24"/>
      <c r="Y434" s="24"/>
      <c r="Z434" s="24"/>
      <c r="AA434" s="24"/>
      <c r="AB434" s="24"/>
      <c r="AC434" s="24"/>
    </row>
    <row r="435">
      <c r="A435" s="24"/>
      <c r="B435" s="24"/>
      <c r="C435" s="24"/>
      <c r="D435" s="24"/>
      <c r="E435" s="24"/>
      <c r="F435" s="24"/>
      <c r="G435" s="24"/>
      <c r="H435" s="27"/>
      <c r="I435" s="24"/>
      <c r="J435" s="24"/>
      <c r="K435" s="24"/>
      <c r="L435" s="24"/>
      <c r="M435" s="24"/>
      <c r="N435" s="24"/>
      <c r="O435" s="24"/>
      <c r="P435" s="24"/>
      <c r="Q435" s="24"/>
      <c r="R435" s="24"/>
      <c r="S435" s="24"/>
      <c r="T435" s="24"/>
      <c r="U435" s="24"/>
      <c r="V435" s="24"/>
      <c r="W435" s="24"/>
      <c r="X435" s="24"/>
      <c r="Y435" s="24"/>
      <c r="Z435" s="24"/>
      <c r="AA435" s="24"/>
      <c r="AB435" s="24"/>
      <c r="AC435" s="24"/>
    </row>
    <row r="436">
      <c r="A436" s="24"/>
      <c r="B436" s="24"/>
      <c r="C436" s="24"/>
      <c r="D436" s="24"/>
      <c r="E436" s="24"/>
      <c r="F436" s="24"/>
      <c r="G436" s="24"/>
      <c r="H436" s="27"/>
      <c r="I436" s="24"/>
      <c r="J436" s="24"/>
      <c r="K436" s="24"/>
      <c r="L436" s="24"/>
      <c r="M436" s="24"/>
      <c r="N436" s="24"/>
      <c r="O436" s="24"/>
      <c r="P436" s="24"/>
      <c r="Q436" s="24"/>
      <c r="R436" s="24"/>
      <c r="S436" s="24"/>
      <c r="T436" s="24"/>
      <c r="U436" s="24"/>
      <c r="V436" s="24"/>
      <c r="W436" s="24"/>
      <c r="X436" s="24"/>
      <c r="Y436" s="24"/>
      <c r="Z436" s="24"/>
      <c r="AA436" s="24"/>
      <c r="AB436" s="24"/>
      <c r="AC436" s="24"/>
    </row>
    <row r="437">
      <c r="A437" s="24"/>
      <c r="B437" s="24"/>
      <c r="C437" s="24"/>
      <c r="D437" s="24"/>
      <c r="E437" s="24"/>
      <c r="F437" s="24"/>
      <c r="G437" s="24"/>
      <c r="H437" s="27"/>
      <c r="I437" s="24"/>
      <c r="J437" s="24"/>
      <c r="K437" s="24"/>
      <c r="L437" s="24"/>
      <c r="M437" s="24"/>
      <c r="N437" s="24"/>
      <c r="O437" s="24"/>
      <c r="P437" s="24"/>
      <c r="Q437" s="24"/>
      <c r="R437" s="24"/>
      <c r="S437" s="24"/>
      <c r="T437" s="24"/>
      <c r="U437" s="24"/>
      <c r="V437" s="24"/>
      <c r="W437" s="24"/>
      <c r="X437" s="24"/>
      <c r="Y437" s="24"/>
      <c r="Z437" s="24"/>
      <c r="AA437" s="24"/>
      <c r="AB437" s="24"/>
      <c r="AC437" s="24"/>
    </row>
    <row r="438">
      <c r="A438" s="24"/>
      <c r="B438" s="24"/>
      <c r="C438" s="24"/>
      <c r="D438" s="24"/>
      <c r="E438" s="24"/>
      <c r="F438" s="24"/>
      <c r="G438" s="24"/>
      <c r="H438" s="27"/>
      <c r="I438" s="24"/>
      <c r="J438" s="24"/>
      <c r="K438" s="24"/>
      <c r="L438" s="24"/>
      <c r="M438" s="24"/>
      <c r="N438" s="24"/>
      <c r="O438" s="24"/>
      <c r="P438" s="24"/>
      <c r="Q438" s="24"/>
      <c r="R438" s="24"/>
      <c r="S438" s="24"/>
      <c r="T438" s="24"/>
      <c r="U438" s="24"/>
      <c r="V438" s="24"/>
      <c r="W438" s="24"/>
      <c r="X438" s="24"/>
      <c r="Y438" s="24"/>
      <c r="Z438" s="24"/>
      <c r="AA438" s="24"/>
      <c r="AB438" s="24"/>
      <c r="AC438" s="24"/>
    </row>
    <row r="439">
      <c r="A439" s="24"/>
      <c r="B439" s="24"/>
      <c r="C439" s="24"/>
      <c r="D439" s="24"/>
      <c r="E439" s="24"/>
      <c r="F439" s="24"/>
      <c r="G439" s="24"/>
      <c r="H439" s="27"/>
      <c r="I439" s="24"/>
      <c r="J439" s="24"/>
      <c r="K439" s="24"/>
      <c r="L439" s="24"/>
      <c r="M439" s="24"/>
      <c r="N439" s="24"/>
      <c r="O439" s="24"/>
      <c r="P439" s="24"/>
      <c r="Q439" s="24"/>
      <c r="R439" s="24"/>
      <c r="S439" s="24"/>
      <c r="T439" s="24"/>
      <c r="U439" s="24"/>
      <c r="V439" s="24"/>
      <c r="W439" s="24"/>
      <c r="X439" s="24"/>
      <c r="Y439" s="24"/>
      <c r="Z439" s="24"/>
      <c r="AA439" s="24"/>
      <c r="AB439" s="24"/>
      <c r="AC439" s="24"/>
    </row>
    <row r="440">
      <c r="A440" s="24"/>
      <c r="B440" s="24"/>
      <c r="C440" s="24"/>
      <c r="D440" s="24"/>
      <c r="E440" s="24"/>
      <c r="F440" s="24"/>
      <c r="G440" s="24"/>
      <c r="H440" s="27"/>
      <c r="I440" s="24"/>
      <c r="J440" s="24"/>
      <c r="K440" s="24"/>
      <c r="L440" s="24"/>
      <c r="M440" s="24"/>
      <c r="N440" s="24"/>
      <c r="O440" s="24"/>
      <c r="P440" s="24"/>
      <c r="Q440" s="24"/>
      <c r="R440" s="24"/>
      <c r="S440" s="24"/>
      <c r="T440" s="24"/>
      <c r="U440" s="24"/>
      <c r="V440" s="24"/>
      <c r="W440" s="24"/>
      <c r="X440" s="24"/>
      <c r="Y440" s="24"/>
      <c r="Z440" s="24"/>
      <c r="AA440" s="24"/>
      <c r="AB440" s="24"/>
      <c r="AC440" s="24"/>
    </row>
    <row r="441">
      <c r="A441" s="24"/>
      <c r="B441" s="24"/>
      <c r="C441" s="24"/>
      <c r="D441" s="24"/>
      <c r="E441" s="24"/>
      <c r="F441" s="24"/>
      <c r="G441" s="24"/>
      <c r="H441" s="27"/>
      <c r="I441" s="24"/>
      <c r="J441" s="24"/>
      <c r="K441" s="24"/>
      <c r="L441" s="24"/>
      <c r="M441" s="24"/>
      <c r="N441" s="24"/>
      <c r="O441" s="24"/>
      <c r="P441" s="24"/>
      <c r="Q441" s="24"/>
      <c r="R441" s="24"/>
      <c r="S441" s="24"/>
      <c r="T441" s="24"/>
      <c r="U441" s="24"/>
      <c r="V441" s="24"/>
      <c r="W441" s="24"/>
      <c r="X441" s="24"/>
      <c r="Y441" s="24"/>
      <c r="Z441" s="24"/>
      <c r="AA441" s="24"/>
      <c r="AB441" s="24"/>
      <c r="AC441" s="24"/>
    </row>
    <row r="442">
      <c r="A442" s="24"/>
      <c r="B442" s="24"/>
      <c r="C442" s="24"/>
      <c r="D442" s="24"/>
      <c r="E442" s="24"/>
      <c r="F442" s="24"/>
      <c r="G442" s="24"/>
      <c r="H442" s="27"/>
      <c r="I442" s="24"/>
      <c r="J442" s="24"/>
      <c r="K442" s="24"/>
      <c r="L442" s="24"/>
      <c r="M442" s="24"/>
      <c r="N442" s="24"/>
      <c r="O442" s="24"/>
      <c r="P442" s="24"/>
      <c r="Q442" s="24"/>
      <c r="R442" s="24"/>
      <c r="S442" s="24"/>
      <c r="T442" s="24"/>
      <c r="U442" s="24"/>
      <c r="V442" s="24"/>
      <c r="W442" s="24"/>
      <c r="X442" s="24"/>
      <c r="Y442" s="24"/>
      <c r="Z442" s="24"/>
      <c r="AA442" s="24"/>
      <c r="AB442" s="24"/>
      <c r="AC442" s="24"/>
    </row>
    <row r="443">
      <c r="A443" s="24"/>
      <c r="B443" s="24"/>
      <c r="C443" s="24"/>
      <c r="D443" s="24"/>
      <c r="E443" s="24"/>
      <c r="F443" s="24"/>
      <c r="G443" s="24"/>
      <c r="H443" s="27"/>
      <c r="I443" s="24"/>
      <c r="J443" s="24"/>
      <c r="K443" s="24"/>
      <c r="L443" s="24"/>
      <c r="M443" s="24"/>
      <c r="N443" s="24"/>
      <c r="O443" s="24"/>
      <c r="P443" s="24"/>
      <c r="Q443" s="24"/>
      <c r="R443" s="24"/>
      <c r="S443" s="24"/>
      <c r="T443" s="24"/>
      <c r="U443" s="24"/>
      <c r="V443" s="24"/>
      <c r="W443" s="24"/>
      <c r="X443" s="24"/>
      <c r="Y443" s="24"/>
      <c r="Z443" s="24"/>
      <c r="AA443" s="24"/>
      <c r="AB443" s="24"/>
      <c r="AC443" s="24"/>
    </row>
    <row r="444">
      <c r="A444" s="24"/>
      <c r="B444" s="24"/>
      <c r="C444" s="24"/>
      <c r="D444" s="24"/>
      <c r="E444" s="24"/>
      <c r="F444" s="24"/>
      <c r="G444" s="24"/>
      <c r="H444" s="27"/>
      <c r="I444" s="24"/>
      <c r="J444" s="24"/>
      <c r="K444" s="24"/>
      <c r="L444" s="24"/>
      <c r="M444" s="24"/>
      <c r="N444" s="24"/>
      <c r="O444" s="24"/>
      <c r="P444" s="24"/>
      <c r="Q444" s="24"/>
      <c r="R444" s="24"/>
      <c r="S444" s="24"/>
      <c r="T444" s="24"/>
      <c r="U444" s="24"/>
      <c r="V444" s="24"/>
      <c r="W444" s="24"/>
      <c r="X444" s="24"/>
      <c r="Y444" s="24"/>
      <c r="Z444" s="24"/>
      <c r="AA444" s="24"/>
      <c r="AB444" s="24"/>
      <c r="AC444" s="24"/>
    </row>
    <row r="445">
      <c r="A445" s="24"/>
      <c r="B445" s="24"/>
      <c r="C445" s="24"/>
      <c r="D445" s="24"/>
      <c r="E445" s="24"/>
      <c r="F445" s="24"/>
      <c r="G445" s="24"/>
      <c r="H445" s="27"/>
      <c r="I445" s="24"/>
      <c r="J445" s="24"/>
      <c r="K445" s="24"/>
      <c r="L445" s="24"/>
      <c r="M445" s="24"/>
      <c r="N445" s="24"/>
      <c r="O445" s="24"/>
      <c r="P445" s="24"/>
      <c r="Q445" s="24"/>
      <c r="R445" s="24"/>
      <c r="S445" s="24"/>
      <c r="T445" s="24"/>
      <c r="U445" s="24"/>
      <c r="V445" s="24"/>
      <c r="W445" s="24"/>
      <c r="X445" s="24"/>
      <c r="Y445" s="24"/>
      <c r="Z445" s="24"/>
      <c r="AA445" s="24"/>
      <c r="AB445" s="24"/>
      <c r="AC445" s="24"/>
    </row>
    <row r="446">
      <c r="A446" s="24"/>
      <c r="B446" s="24"/>
      <c r="C446" s="24"/>
      <c r="D446" s="24"/>
      <c r="E446" s="24"/>
      <c r="F446" s="24"/>
      <c r="G446" s="24"/>
      <c r="H446" s="27"/>
      <c r="I446" s="24"/>
      <c r="J446" s="24"/>
      <c r="K446" s="24"/>
      <c r="L446" s="24"/>
      <c r="M446" s="24"/>
      <c r="N446" s="24"/>
      <c r="O446" s="24"/>
      <c r="P446" s="24"/>
      <c r="Q446" s="24"/>
      <c r="R446" s="24"/>
      <c r="S446" s="24"/>
      <c r="T446" s="24"/>
      <c r="U446" s="24"/>
      <c r="V446" s="24"/>
      <c r="W446" s="24"/>
      <c r="X446" s="24"/>
      <c r="Y446" s="24"/>
      <c r="Z446" s="24"/>
      <c r="AA446" s="24"/>
      <c r="AB446" s="24"/>
      <c r="AC446" s="24"/>
    </row>
    <row r="447">
      <c r="A447" s="24"/>
      <c r="B447" s="24"/>
      <c r="C447" s="24"/>
      <c r="D447" s="24"/>
      <c r="E447" s="24"/>
      <c r="F447" s="24"/>
      <c r="G447" s="24"/>
      <c r="H447" s="27"/>
      <c r="I447" s="24"/>
      <c r="J447" s="24"/>
      <c r="K447" s="24"/>
      <c r="L447" s="24"/>
      <c r="M447" s="24"/>
      <c r="N447" s="24"/>
      <c r="O447" s="24"/>
      <c r="P447" s="24"/>
      <c r="Q447" s="24"/>
      <c r="R447" s="24"/>
      <c r="S447" s="24"/>
      <c r="T447" s="24"/>
      <c r="U447" s="24"/>
      <c r="V447" s="24"/>
      <c r="W447" s="24"/>
      <c r="X447" s="24"/>
      <c r="Y447" s="24"/>
      <c r="Z447" s="24"/>
      <c r="AA447" s="24"/>
      <c r="AB447" s="24"/>
      <c r="AC447" s="24"/>
    </row>
    <row r="448">
      <c r="A448" s="24"/>
      <c r="B448" s="24"/>
      <c r="C448" s="24"/>
      <c r="D448" s="24"/>
      <c r="E448" s="24"/>
      <c r="F448" s="24"/>
      <c r="G448" s="24"/>
      <c r="H448" s="27"/>
      <c r="I448" s="24"/>
      <c r="J448" s="24"/>
      <c r="K448" s="24"/>
      <c r="L448" s="24"/>
      <c r="M448" s="24"/>
      <c r="N448" s="24"/>
      <c r="O448" s="24"/>
      <c r="P448" s="24"/>
      <c r="Q448" s="24"/>
      <c r="R448" s="24"/>
      <c r="S448" s="24"/>
      <c r="T448" s="24"/>
      <c r="U448" s="24"/>
      <c r="V448" s="24"/>
      <c r="W448" s="24"/>
      <c r="X448" s="24"/>
      <c r="Y448" s="24"/>
      <c r="Z448" s="24"/>
      <c r="AA448" s="24"/>
      <c r="AB448" s="24"/>
      <c r="AC448" s="24"/>
    </row>
    <row r="449">
      <c r="A449" s="24"/>
      <c r="B449" s="24"/>
      <c r="C449" s="24"/>
      <c r="D449" s="24"/>
      <c r="E449" s="24"/>
      <c r="F449" s="24"/>
      <c r="G449" s="24"/>
      <c r="H449" s="27"/>
      <c r="I449" s="24"/>
      <c r="J449" s="24"/>
      <c r="K449" s="24"/>
      <c r="L449" s="24"/>
      <c r="M449" s="24"/>
      <c r="N449" s="24"/>
      <c r="O449" s="24"/>
      <c r="P449" s="24"/>
      <c r="Q449" s="24"/>
      <c r="R449" s="24"/>
      <c r="S449" s="24"/>
      <c r="T449" s="24"/>
      <c r="U449" s="24"/>
      <c r="V449" s="24"/>
      <c r="W449" s="24"/>
      <c r="X449" s="24"/>
      <c r="Y449" s="24"/>
      <c r="Z449" s="24"/>
      <c r="AA449" s="24"/>
      <c r="AB449" s="24"/>
      <c r="AC449" s="24"/>
    </row>
    <row r="450">
      <c r="A450" s="24"/>
      <c r="B450" s="24"/>
      <c r="C450" s="24"/>
      <c r="D450" s="24"/>
      <c r="E450" s="24"/>
      <c r="F450" s="24"/>
      <c r="G450" s="24"/>
      <c r="H450" s="27"/>
      <c r="I450" s="24"/>
      <c r="J450" s="24"/>
      <c r="K450" s="24"/>
      <c r="L450" s="24"/>
      <c r="M450" s="24"/>
      <c r="N450" s="24"/>
      <c r="O450" s="24"/>
      <c r="P450" s="24"/>
      <c r="Q450" s="24"/>
      <c r="R450" s="24"/>
      <c r="S450" s="24"/>
      <c r="T450" s="24"/>
      <c r="U450" s="24"/>
      <c r="V450" s="24"/>
      <c r="W450" s="24"/>
      <c r="X450" s="24"/>
      <c r="Y450" s="24"/>
      <c r="Z450" s="24"/>
      <c r="AA450" s="24"/>
      <c r="AB450" s="24"/>
      <c r="AC450" s="24"/>
    </row>
    <row r="451">
      <c r="A451" s="24"/>
      <c r="B451" s="24"/>
      <c r="C451" s="24"/>
      <c r="D451" s="24"/>
      <c r="E451" s="24"/>
      <c r="F451" s="24"/>
      <c r="G451" s="24"/>
      <c r="H451" s="27"/>
      <c r="I451" s="24"/>
      <c r="J451" s="24"/>
      <c r="K451" s="24"/>
      <c r="L451" s="24"/>
      <c r="M451" s="24"/>
      <c r="N451" s="24"/>
      <c r="O451" s="24"/>
      <c r="P451" s="24"/>
      <c r="Q451" s="24"/>
      <c r="R451" s="24"/>
      <c r="S451" s="24"/>
      <c r="T451" s="24"/>
      <c r="U451" s="24"/>
      <c r="V451" s="24"/>
      <c r="W451" s="24"/>
      <c r="X451" s="24"/>
      <c r="Y451" s="24"/>
      <c r="Z451" s="24"/>
      <c r="AA451" s="24"/>
      <c r="AB451" s="24"/>
      <c r="AC451" s="24"/>
    </row>
    <row r="452">
      <c r="A452" s="24"/>
      <c r="B452" s="24"/>
      <c r="C452" s="24"/>
      <c r="D452" s="24"/>
      <c r="E452" s="24"/>
      <c r="F452" s="24"/>
      <c r="G452" s="24"/>
      <c r="H452" s="27"/>
      <c r="I452" s="24"/>
      <c r="J452" s="24"/>
      <c r="K452" s="24"/>
      <c r="L452" s="24"/>
      <c r="M452" s="24"/>
      <c r="N452" s="24"/>
      <c r="O452" s="24"/>
      <c r="P452" s="24"/>
      <c r="Q452" s="24"/>
      <c r="R452" s="24"/>
      <c r="S452" s="24"/>
      <c r="T452" s="24"/>
      <c r="U452" s="24"/>
      <c r="V452" s="24"/>
      <c r="W452" s="24"/>
      <c r="X452" s="24"/>
      <c r="Y452" s="24"/>
      <c r="Z452" s="24"/>
      <c r="AA452" s="24"/>
      <c r="AB452" s="24"/>
      <c r="AC452" s="24"/>
    </row>
    <row r="453">
      <c r="A453" s="24"/>
      <c r="B453" s="24"/>
      <c r="C453" s="24"/>
      <c r="D453" s="24"/>
      <c r="E453" s="24"/>
      <c r="F453" s="24"/>
      <c r="G453" s="24"/>
      <c r="H453" s="27"/>
      <c r="I453" s="24"/>
      <c r="J453" s="24"/>
      <c r="K453" s="24"/>
      <c r="L453" s="24"/>
      <c r="M453" s="24"/>
      <c r="N453" s="24"/>
      <c r="O453" s="24"/>
      <c r="P453" s="24"/>
      <c r="Q453" s="24"/>
      <c r="R453" s="24"/>
      <c r="S453" s="24"/>
      <c r="T453" s="24"/>
      <c r="U453" s="24"/>
      <c r="V453" s="24"/>
      <c r="W453" s="24"/>
      <c r="X453" s="24"/>
      <c r="Y453" s="24"/>
      <c r="Z453" s="24"/>
      <c r="AA453" s="24"/>
      <c r="AB453" s="24"/>
      <c r="AC453" s="24"/>
    </row>
    <row r="454">
      <c r="A454" s="24"/>
      <c r="B454" s="24"/>
      <c r="C454" s="24"/>
      <c r="D454" s="24"/>
      <c r="E454" s="24"/>
      <c r="F454" s="24"/>
      <c r="G454" s="24"/>
      <c r="H454" s="27"/>
      <c r="I454" s="24"/>
      <c r="J454" s="24"/>
      <c r="K454" s="24"/>
      <c r="L454" s="24"/>
      <c r="M454" s="24"/>
      <c r="N454" s="24"/>
      <c r="O454" s="24"/>
      <c r="P454" s="24"/>
      <c r="Q454" s="24"/>
      <c r="R454" s="24"/>
      <c r="S454" s="24"/>
      <c r="T454" s="24"/>
      <c r="U454" s="24"/>
      <c r="V454" s="24"/>
      <c r="W454" s="24"/>
      <c r="X454" s="24"/>
      <c r="Y454" s="24"/>
      <c r="Z454" s="24"/>
      <c r="AA454" s="24"/>
      <c r="AB454" s="24"/>
      <c r="AC454" s="24"/>
    </row>
    <row r="455">
      <c r="A455" s="24"/>
      <c r="B455" s="24"/>
      <c r="C455" s="24"/>
      <c r="D455" s="24"/>
      <c r="E455" s="24"/>
      <c r="F455" s="24"/>
      <c r="G455" s="24"/>
      <c r="H455" s="27"/>
      <c r="I455" s="24"/>
      <c r="J455" s="24"/>
      <c r="K455" s="24"/>
      <c r="L455" s="24"/>
      <c r="M455" s="24"/>
      <c r="N455" s="24"/>
      <c r="O455" s="24"/>
      <c r="P455" s="24"/>
      <c r="Q455" s="24"/>
      <c r="R455" s="24"/>
      <c r="S455" s="24"/>
      <c r="T455" s="24"/>
      <c r="U455" s="24"/>
      <c r="V455" s="24"/>
      <c r="W455" s="24"/>
      <c r="X455" s="24"/>
      <c r="Y455" s="24"/>
      <c r="Z455" s="24"/>
      <c r="AA455" s="24"/>
      <c r="AB455" s="24"/>
      <c r="AC455" s="24"/>
    </row>
    <row r="456">
      <c r="A456" s="24"/>
      <c r="B456" s="24"/>
      <c r="C456" s="24"/>
      <c r="D456" s="24"/>
      <c r="E456" s="24"/>
      <c r="F456" s="24"/>
      <c r="G456" s="24"/>
      <c r="H456" s="27"/>
      <c r="I456" s="24"/>
      <c r="J456" s="24"/>
      <c r="K456" s="24"/>
      <c r="L456" s="24"/>
      <c r="M456" s="24"/>
      <c r="N456" s="24"/>
      <c r="O456" s="24"/>
      <c r="P456" s="24"/>
      <c r="Q456" s="24"/>
      <c r="R456" s="24"/>
      <c r="S456" s="24"/>
      <c r="T456" s="24"/>
      <c r="U456" s="24"/>
      <c r="V456" s="24"/>
      <c r="W456" s="24"/>
      <c r="X456" s="24"/>
      <c r="Y456" s="24"/>
      <c r="Z456" s="24"/>
      <c r="AA456" s="24"/>
      <c r="AB456" s="24"/>
      <c r="AC456" s="24"/>
    </row>
    <row r="457">
      <c r="A457" s="24"/>
      <c r="B457" s="24"/>
      <c r="C457" s="24"/>
      <c r="D457" s="24"/>
      <c r="E457" s="24"/>
      <c r="F457" s="24"/>
      <c r="G457" s="24"/>
      <c r="H457" s="27"/>
      <c r="I457" s="24"/>
      <c r="J457" s="24"/>
      <c r="K457" s="24"/>
      <c r="L457" s="24"/>
      <c r="M457" s="24"/>
      <c r="N457" s="24"/>
      <c r="O457" s="24"/>
      <c r="P457" s="24"/>
      <c r="Q457" s="24"/>
      <c r="R457" s="24"/>
      <c r="S457" s="24"/>
      <c r="T457" s="24"/>
      <c r="U457" s="24"/>
      <c r="V457" s="24"/>
      <c r="W457" s="24"/>
      <c r="X457" s="24"/>
      <c r="Y457" s="24"/>
      <c r="Z457" s="24"/>
      <c r="AA457" s="24"/>
      <c r="AB457" s="24"/>
      <c r="AC457" s="24"/>
    </row>
    <row r="458">
      <c r="A458" s="24"/>
      <c r="B458" s="24"/>
      <c r="C458" s="24"/>
      <c r="D458" s="24"/>
      <c r="E458" s="24"/>
      <c r="F458" s="24"/>
      <c r="G458" s="24"/>
      <c r="H458" s="27"/>
      <c r="I458" s="24"/>
      <c r="J458" s="24"/>
      <c r="K458" s="24"/>
      <c r="L458" s="24"/>
      <c r="M458" s="24"/>
      <c r="N458" s="24"/>
      <c r="O458" s="24"/>
      <c r="P458" s="24"/>
      <c r="Q458" s="24"/>
      <c r="R458" s="24"/>
      <c r="S458" s="24"/>
      <c r="T458" s="24"/>
      <c r="U458" s="24"/>
      <c r="V458" s="24"/>
      <c r="W458" s="24"/>
      <c r="X458" s="24"/>
      <c r="Y458" s="24"/>
      <c r="Z458" s="24"/>
      <c r="AA458" s="24"/>
      <c r="AB458" s="24"/>
      <c r="AC458" s="24"/>
    </row>
    <row r="459">
      <c r="A459" s="24"/>
      <c r="B459" s="24"/>
      <c r="C459" s="24"/>
      <c r="D459" s="24"/>
      <c r="E459" s="24"/>
      <c r="F459" s="24"/>
      <c r="G459" s="24"/>
      <c r="H459" s="27"/>
      <c r="I459" s="24"/>
      <c r="J459" s="24"/>
      <c r="K459" s="24"/>
      <c r="L459" s="24"/>
      <c r="M459" s="24"/>
      <c r="N459" s="24"/>
      <c r="O459" s="24"/>
      <c r="P459" s="24"/>
      <c r="Q459" s="24"/>
      <c r="R459" s="24"/>
      <c r="S459" s="24"/>
      <c r="T459" s="24"/>
      <c r="U459" s="24"/>
      <c r="V459" s="24"/>
      <c r="W459" s="24"/>
      <c r="X459" s="24"/>
      <c r="Y459" s="24"/>
      <c r="Z459" s="24"/>
      <c r="AA459" s="24"/>
      <c r="AB459" s="24"/>
      <c r="AC459" s="24"/>
    </row>
    <row r="460">
      <c r="A460" s="24"/>
      <c r="B460" s="24"/>
      <c r="C460" s="24"/>
      <c r="D460" s="24"/>
      <c r="E460" s="24"/>
      <c r="F460" s="24"/>
      <c r="G460" s="24"/>
      <c r="H460" s="27"/>
      <c r="I460" s="24"/>
      <c r="J460" s="24"/>
      <c r="K460" s="24"/>
      <c r="L460" s="24"/>
      <c r="M460" s="24"/>
      <c r="N460" s="24"/>
      <c r="O460" s="24"/>
      <c r="P460" s="24"/>
      <c r="Q460" s="24"/>
      <c r="R460" s="24"/>
      <c r="S460" s="24"/>
      <c r="T460" s="24"/>
      <c r="U460" s="24"/>
      <c r="V460" s="24"/>
      <c r="W460" s="24"/>
      <c r="X460" s="24"/>
      <c r="Y460" s="24"/>
      <c r="Z460" s="24"/>
      <c r="AA460" s="24"/>
      <c r="AB460" s="24"/>
      <c r="AC460" s="24"/>
    </row>
    <row r="461">
      <c r="A461" s="24"/>
      <c r="B461" s="24"/>
      <c r="C461" s="24"/>
      <c r="D461" s="24"/>
      <c r="E461" s="24"/>
      <c r="F461" s="24"/>
      <c r="G461" s="24"/>
      <c r="H461" s="27"/>
      <c r="I461" s="24"/>
      <c r="J461" s="24"/>
      <c r="K461" s="24"/>
      <c r="L461" s="24"/>
      <c r="M461" s="24"/>
      <c r="N461" s="24"/>
      <c r="O461" s="24"/>
      <c r="P461" s="24"/>
      <c r="Q461" s="24"/>
      <c r="R461" s="24"/>
      <c r="S461" s="24"/>
      <c r="T461" s="24"/>
      <c r="U461" s="24"/>
      <c r="V461" s="24"/>
      <c r="W461" s="24"/>
      <c r="X461" s="24"/>
      <c r="Y461" s="24"/>
      <c r="Z461" s="24"/>
      <c r="AA461" s="24"/>
      <c r="AB461" s="24"/>
      <c r="AC461" s="24"/>
    </row>
    <row r="462">
      <c r="A462" s="24"/>
      <c r="B462" s="24"/>
      <c r="C462" s="24"/>
      <c r="D462" s="24"/>
      <c r="E462" s="24"/>
      <c r="F462" s="24"/>
      <c r="G462" s="24"/>
      <c r="H462" s="27"/>
      <c r="I462" s="24"/>
      <c r="J462" s="24"/>
      <c r="K462" s="24"/>
      <c r="L462" s="24"/>
      <c r="M462" s="24"/>
      <c r="N462" s="24"/>
      <c r="O462" s="24"/>
      <c r="P462" s="24"/>
      <c r="Q462" s="24"/>
      <c r="R462" s="24"/>
      <c r="S462" s="24"/>
      <c r="T462" s="24"/>
      <c r="U462" s="24"/>
      <c r="V462" s="24"/>
      <c r="W462" s="24"/>
      <c r="X462" s="24"/>
      <c r="Y462" s="24"/>
      <c r="Z462" s="24"/>
      <c r="AA462" s="24"/>
      <c r="AB462" s="24"/>
      <c r="AC462" s="24"/>
    </row>
    <row r="463">
      <c r="A463" s="24"/>
      <c r="B463" s="24"/>
      <c r="C463" s="24"/>
      <c r="D463" s="24"/>
      <c r="E463" s="24"/>
      <c r="F463" s="24"/>
      <c r="G463" s="24"/>
      <c r="H463" s="27"/>
      <c r="I463" s="24"/>
      <c r="J463" s="24"/>
      <c r="K463" s="24"/>
      <c r="L463" s="24"/>
      <c r="M463" s="24"/>
      <c r="N463" s="24"/>
      <c r="O463" s="24"/>
      <c r="P463" s="24"/>
      <c r="Q463" s="24"/>
      <c r="R463" s="24"/>
      <c r="S463" s="24"/>
      <c r="T463" s="24"/>
      <c r="U463" s="24"/>
      <c r="V463" s="24"/>
      <c r="W463" s="24"/>
      <c r="X463" s="24"/>
      <c r="Y463" s="24"/>
      <c r="Z463" s="24"/>
      <c r="AA463" s="24"/>
      <c r="AB463" s="24"/>
      <c r="AC463" s="24"/>
    </row>
    <row r="464">
      <c r="A464" s="24"/>
      <c r="B464" s="24"/>
      <c r="C464" s="24"/>
      <c r="D464" s="24"/>
      <c r="E464" s="24"/>
      <c r="F464" s="24"/>
      <c r="G464" s="24"/>
      <c r="H464" s="27"/>
      <c r="I464" s="24"/>
      <c r="J464" s="24"/>
      <c r="K464" s="24"/>
      <c r="L464" s="24"/>
      <c r="M464" s="24"/>
      <c r="N464" s="24"/>
      <c r="O464" s="24"/>
      <c r="P464" s="24"/>
      <c r="Q464" s="24"/>
      <c r="R464" s="24"/>
      <c r="S464" s="24"/>
      <c r="T464" s="24"/>
      <c r="U464" s="24"/>
      <c r="V464" s="24"/>
      <c r="W464" s="24"/>
      <c r="X464" s="24"/>
      <c r="Y464" s="24"/>
      <c r="Z464" s="24"/>
      <c r="AA464" s="24"/>
      <c r="AB464" s="24"/>
      <c r="AC464" s="24"/>
    </row>
    <row r="465">
      <c r="A465" s="24"/>
      <c r="B465" s="24"/>
      <c r="C465" s="24"/>
      <c r="D465" s="24"/>
      <c r="E465" s="24"/>
      <c r="F465" s="24"/>
      <c r="G465" s="24"/>
      <c r="H465" s="27"/>
      <c r="I465" s="24"/>
      <c r="J465" s="24"/>
      <c r="K465" s="24"/>
      <c r="L465" s="24"/>
      <c r="M465" s="24"/>
      <c r="N465" s="24"/>
      <c r="O465" s="24"/>
      <c r="P465" s="24"/>
      <c r="Q465" s="24"/>
      <c r="R465" s="24"/>
      <c r="S465" s="24"/>
      <c r="T465" s="24"/>
      <c r="U465" s="24"/>
      <c r="V465" s="24"/>
      <c r="W465" s="24"/>
      <c r="X465" s="24"/>
      <c r="Y465" s="24"/>
      <c r="Z465" s="24"/>
      <c r="AA465" s="24"/>
      <c r="AB465" s="24"/>
      <c r="AC465" s="24"/>
    </row>
    <row r="466">
      <c r="A466" s="24"/>
      <c r="B466" s="24"/>
      <c r="C466" s="24"/>
      <c r="D466" s="24"/>
      <c r="E466" s="24"/>
      <c r="F466" s="24"/>
      <c r="G466" s="24"/>
      <c r="H466" s="27"/>
      <c r="I466" s="24"/>
      <c r="J466" s="24"/>
      <c r="K466" s="24"/>
      <c r="L466" s="24"/>
      <c r="M466" s="24"/>
      <c r="N466" s="24"/>
      <c r="O466" s="24"/>
      <c r="P466" s="24"/>
      <c r="Q466" s="24"/>
      <c r="R466" s="24"/>
      <c r="S466" s="24"/>
      <c r="T466" s="24"/>
      <c r="U466" s="24"/>
      <c r="V466" s="24"/>
      <c r="W466" s="24"/>
      <c r="X466" s="24"/>
      <c r="Y466" s="24"/>
      <c r="Z466" s="24"/>
      <c r="AA466" s="24"/>
      <c r="AB466" s="24"/>
      <c r="AC466" s="24"/>
    </row>
    <row r="467">
      <c r="A467" s="24"/>
      <c r="B467" s="24"/>
      <c r="C467" s="24"/>
      <c r="D467" s="24"/>
      <c r="E467" s="24"/>
      <c r="F467" s="24"/>
      <c r="G467" s="24"/>
      <c r="H467" s="27"/>
      <c r="I467" s="24"/>
      <c r="J467" s="24"/>
      <c r="K467" s="24"/>
      <c r="L467" s="24"/>
      <c r="M467" s="24"/>
      <c r="N467" s="24"/>
      <c r="O467" s="24"/>
      <c r="P467" s="24"/>
      <c r="Q467" s="24"/>
      <c r="R467" s="24"/>
      <c r="S467" s="24"/>
      <c r="T467" s="24"/>
      <c r="U467" s="24"/>
      <c r="V467" s="24"/>
      <c r="W467" s="24"/>
      <c r="X467" s="24"/>
      <c r="Y467" s="24"/>
      <c r="Z467" s="24"/>
      <c r="AA467" s="24"/>
      <c r="AB467" s="24"/>
      <c r="AC467" s="24"/>
    </row>
    <row r="468">
      <c r="A468" s="24"/>
      <c r="B468" s="24"/>
      <c r="C468" s="24"/>
      <c r="D468" s="24"/>
      <c r="E468" s="24"/>
      <c r="F468" s="24"/>
      <c r="G468" s="24"/>
      <c r="H468" s="27"/>
      <c r="I468" s="24"/>
      <c r="J468" s="24"/>
      <c r="K468" s="24"/>
      <c r="L468" s="24"/>
      <c r="M468" s="24"/>
      <c r="N468" s="24"/>
      <c r="O468" s="24"/>
      <c r="P468" s="24"/>
      <c r="Q468" s="24"/>
      <c r="R468" s="24"/>
      <c r="S468" s="24"/>
      <c r="T468" s="24"/>
      <c r="U468" s="24"/>
      <c r="V468" s="24"/>
      <c r="W468" s="24"/>
      <c r="X468" s="24"/>
      <c r="Y468" s="24"/>
      <c r="Z468" s="24"/>
      <c r="AA468" s="24"/>
      <c r="AB468" s="24"/>
      <c r="AC468" s="24"/>
    </row>
    <row r="469">
      <c r="A469" s="24"/>
      <c r="B469" s="24"/>
      <c r="C469" s="24"/>
      <c r="D469" s="24"/>
      <c r="E469" s="24"/>
      <c r="F469" s="24"/>
      <c r="G469" s="24"/>
      <c r="H469" s="27"/>
      <c r="I469" s="24"/>
      <c r="J469" s="24"/>
      <c r="K469" s="24"/>
      <c r="L469" s="24"/>
      <c r="M469" s="24"/>
      <c r="N469" s="24"/>
      <c r="O469" s="24"/>
      <c r="P469" s="24"/>
      <c r="Q469" s="24"/>
      <c r="R469" s="24"/>
      <c r="S469" s="24"/>
      <c r="T469" s="24"/>
      <c r="U469" s="24"/>
      <c r="V469" s="24"/>
      <c r="W469" s="24"/>
      <c r="X469" s="24"/>
      <c r="Y469" s="24"/>
      <c r="Z469" s="24"/>
      <c r="AA469" s="24"/>
      <c r="AB469" s="24"/>
      <c r="AC469" s="24"/>
    </row>
    <row r="470">
      <c r="A470" s="24"/>
      <c r="B470" s="24"/>
      <c r="C470" s="24"/>
      <c r="D470" s="24"/>
      <c r="E470" s="24"/>
      <c r="F470" s="24"/>
      <c r="G470" s="24"/>
      <c r="H470" s="27"/>
      <c r="I470" s="24"/>
      <c r="J470" s="24"/>
      <c r="K470" s="24"/>
      <c r="L470" s="24"/>
      <c r="M470" s="24"/>
      <c r="N470" s="24"/>
      <c r="O470" s="24"/>
      <c r="P470" s="24"/>
      <c r="Q470" s="24"/>
      <c r="R470" s="24"/>
      <c r="S470" s="24"/>
      <c r="T470" s="24"/>
      <c r="U470" s="24"/>
      <c r="V470" s="24"/>
      <c r="W470" s="24"/>
      <c r="X470" s="24"/>
      <c r="Y470" s="24"/>
      <c r="Z470" s="24"/>
      <c r="AA470" s="24"/>
      <c r="AB470" s="24"/>
      <c r="AC470" s="24"/>
    </row>
    <row r="471">
      <c r="A471" s="24"/>
      <c r="B471" s="24"/>
      <c r="C471" s="24"/>
      <c r="D471" s="24"/>
      <c r="E471" s="24"/>
      <c r="F471" s="24"/>
      <c r="G471" s="24"/>
      <c r="H471" s="27"/>
      <c r="I471" s="24"/>
      <c r="J471" s="24"/>
      <c r="K471" s="24"/>
      <c r="L471" s="24"/>
      <c r="M471" s="24"/>
      <c r="N471" s="24"/>
      <c r="O471" s="24"/>
      <c r="P471" s="24"/>
      <c r="Q471" s="24"/>
      <c r="R471" s="24"/>
      <c r="S471" s="24"/>
      <c r="T471" s="24"/>
      <c r="U471" s="24"/>
      <c r="V471" s="24"/>
      <c r="W471" s="24"/>
      <c r="X471" s="24"/>
      <c r="Y471" s="24"/>
      <c r="Z471" s="24"/>
      <c r="AA471" s="24"/>
      <c r="AB471" s="24"/>
      <c r="AC471" s="24"/>
    </row>
    <row r="472">
      <c r="A472" s="24"/>
      <c r="B472" s="24"/>
      <c r="C472" s="24"/>
      <c r="D472" s="24"/>
      <c r="E472" s="24"/>
      <c r="F472" s="24"/>
      <c r="G472" s="24"/>
      <c r="H472" s="27"/>
      <c r="I472" s="24"/>
      <c r="J472" s="24"/>
      <c r="K472" s="24"/>
      <c r="L472" s="24"/>
      <c r="M472" s="24"/>
      <c r="N472" s="24"/>
      <c r="O472" s="24"/>
      <c r="P472" s="24"/>
      <c r="Q472" s="24"/>
      <c r="R472" s="24"/>
      <c r="S472" s="24"/>
      <c r="T472" s="24"/>
      <c r="U472" s="24"/>
      <c r="V472" s="24"/>
      <c r="W472" s="24"/>
      <c r="X472" s="24"/>
      <c r="Y472" s="24"/>
      <c r="Z472" s="24"/>
      <c r="AA472" s="24"/>
      <c r="AB472" s="24"/>
      <c r="AC472" s="24"/>
    </row>
    <row r="473">
      <c r="A473" s="24"/>
      <c r="B473" s="24"/>
      <c r="C473" s="24"/>
      <c r="D473" s="24"/>
      <c r="E473" s="24"/>
      <c r="F473" s="24"/>
      <c r="G473" s="24"/>
      <c r="H473" s="27"/>
      <c r="I473" s="24"/>
      <c r="J473" s="24"/>
      <c r="K473" s="24"/>
      <c r="L473" s="24"/>
      <c r="M473" s="24"/>
      <c r="N473" s="24"/>
      <c r="O473" s="24"/>
      <c r="P473" s="24"/>
      <c r="Q473" s="24"/>
      <c r="R473" s="24"/>
      <c r="S473" s="24"/>
      <c r="T473" s="24"/>
      <c r="U473" s="24"/>
      <c r="V473" s="24"/>
      <c r="W473" s="24"/>
      <c r="X473" s="24"/>
      <c r="Y473" s="24"/>
      <c r="Z473" s="24"/>
      <c r="AA473" s="24"/>
      <c r="AB473" s="24"/>
      <c r="AC473" s="24"/>
    </row>
    <row r="474">
      <c r="A474" s="24"/>
      <c r="B474" s="24"/>
      <c r="C474" s="24"/>
      <c r="D474" s="24"/>
      <c r="E474" s="24"/>
      <c r="F474" s="24"/>
      <c r="G474" s="24"/>
      <c r="H474" s="27"/>
      <c r="I474" s="24"/>
      <c r="J474" s="24"/>
      <c r="K474" s="24"/>
      <c r="L474" s="24"/>
      <c r="M474" s="24"/>
      <c r="N474" s="24"/>
      <c r="O474" s="24"/>
      <c r="P474" s="24"/>
      <c r="Q474" s="24"/>
      <c r="R474" s="24"/>
      <c r="S474" s="24"/>
      <c r="T474" s="24"/>
      <c r="U474" s="24"/>
      <c r="V474" s="24"/>
      <c r="W474" s="24"/>
      <c r="X474" s="24"/>
      <c r="Y474" s="24"/>
      <c r="Z474" s="24"/>
      <c r="AA474" s="24"/>
      <c r="AB474" s="24"/>
      <c r="AC474" s="24"/>
    </row>
    <row r="475">
      <c r="A475" s="24"/>
      <c r="B475" s="24"/>
      <c r="C475" s="24"/>
      <c r="D475" s="24"/>
      <c r="E475" s="24"/>
      <c r="F475" s="24"/>
      <c r="G475" s="24"/>
      <c r="H475" s="27"/>
      <c r="I475" s="24"/>
      <c r="J475" s="24"/>
      <c r="K475" s="24"/>
      <c r="L475" s="24"/>
      <c r="M475" s="24"/>
      <c r="N475" s="24"/>
      <c r="O475" s="24"/>
      <c r="P475" s="24"/>
      <c r="Q475" s="24"/>
      <c r="R475" s="24"/>
      <c r="S475" s="24"/>
      <c r="T475" s="24"/>
      <c r="U475" s="24"/>
      <c r="V475" s="24"/>
      <c r="W475" s="24"/>
      <c r="X475" s="24"/>
      <c r="Y475" s="24"/>
      <c r="Z475" s="24"/>
      <c r="AA475" s="24"/>
      <c r="AB475" s="24"/>
      <c r="AC475" s="24"/>
    </row>
    <row r="476">
      <c r="A476" s="24"/>
      <c r="B476" s="24"/>
      <c r="C476" s="24"/>
      <c r="D476" s="24"/>
      <c r="E476" s="24"/>
      <c r="F476" s="24"/>
      <c r="G476" s="24"/>
      <c r="H476" s="27"/>
      <c r="I476" s="24"/>
      <c r="J476" s="24"/>
      <c r="K476" s="24"/>
      <c r="L476" s="24"/>
      <c r="M476" s="24"/>
      <c r="N476" s="24"/>
      <c r="O476" s="24"/>
      <c r="P476" s="24"/>
      <c r="Q476" s="24"/>
      <c r="R476" s="24"/>
      <c r="S476" s="24"/>
      <c r="T476" s="24"/>
      <c r="U476" s="24"/>
      <c r="V476" s="24"/>
      <c r="W476" s="24"/>
      <c r="X476" s="24"/>
      <c r="Y476" s="24"/>
      <c r="Z476" s="24"/>
      <c r="AA476" s="24"/>
      <c r="AB476" s="24"/>
      <c r="AC476" s="24"/>
    </row>
    <row r="477">
      <c r="A477" s="24"/>
      <c r="B477" s="24"/>
      <c r="C477" s="24"/>
      <c r="D477" s="24"/>
      <c r="E477" s="24"/>
      <c r="F477" s="24"/>
      <c r="G477" s="24"/>
      <c r="H477" s="27"/>
      <c r="I477" s="24"/>
      <c r="J477" s="24"/>
      <c r="K477" s="24"/>
      <c r="L477" s="24"/>
      <c r="M477" s="24"/>
      <c r="N477" s="24"/>
      <c r="O477" s="24"/>
      <c r="P477" s="24"/>
      <c r="Q477" s="24"/>
      <c r="R477" s="24"/>
      <c r="S477" s="24"/>
      <c r="T477" s="24"/>
      <c r="U477" s="24"/>
      <c r="V477" s="24"/>
      <c r="W477" s="24"/>
      <c r="X477" s="24"/>
      <c r="Y477" s="24"/>
      <c r="Z477" s="24"/>
      <c r="AA477" s="24"/>
      <c r="AB477" s="24"/>
      <c r="AC477" s="24"/>
    </row>
    <row r="478">
      <c r="A478" s="24"/>
      <c r="B478" s="24"/>
      <c r="C478" s="24"/>
      <c r="D478" s="24"/>
      <c r="E478" s="24"/>
      <c r="F478" s="24"/>
      <c r="G478" s="24"/>
      <c r="H478" s="27"/>
      <c r="I478" s="24"/>
      <c r="J478" s="24"/>
      <c r="K478" s="24"/>
      <c r="L478" s="24"/>
      <c r="M478" s="24"/>
      <c r="N478" s="24"/>
      <c r="O478" s="24"/>
      <c r="P478" s="24"/>
      <c r="Q478" s="24"/>
      <c r="R478" s="24"/>
      <c r="S478" s="24"/>
      <c r="T478" s="24"/>
      <c r="U478" s="24"/>
      <c r="V478" s="24"/>
      <c r="W478" s="24"/>
      <c r="X478" s="24"/>
      <c r="Y478" s="24"/>
      <c r="Z478" s="24"/>
      <c r="AA478" s="24"/>
      <c r="AB478" s="24"/>
      <c r="AC478" s="24"/>
    </row>
    <row r="479">
      <c r="A479" s="24"/>
      <c r="B479" s="24"/>
      <c r="C479" s="24"/>
      <c r="D479" s="24"/>
      <c r="E479" s="24"/>
      <c r="F479" s="24"/>
      <c r="G479" s="24"/>
      <c r="H479" s="27"/>
      <c r="I479" s="24"/>
      <c r="J479" s="24"/>
      <c r="K479" s="24"/>
      <c r="L479" s="24"/>
      <c r="M479" s="24"/>
      <c r="N479" s="24"/>
      <c r="O479" s="24"/>
      <c r="P479" s="24"/>
      <c r="Q479" s="24"/>
      <c r="R479" s="24"/>
      <c r="S479" s="24"/>
      <c r="T479" s="24"/>
      <c r="U479" s="24"/>
      <c r="V479" s="24"/>
      <c r="W479" s="24"/>
      <c r="X479" s="24"/>
      <c r="Y479" s="24"/>
      <c r="Z479" s="24"/>
      <c r="AA479" s="24"/>
      <c r="AB479" s="24"/>
      <c r="AC479" s="24"/>
    </row>
    <row r="480">
      <c r="A480" s="24"/>
      <c r="B480" s="24"/>
      <c r="C480" s="24"/>
      <c r="D480" s="24"/>
      <c r="E480" s="24"/>
      <c r="F480" s="24"/>
      <c r="G480" s="24"/>
      <c r="H480" s="27"/>
      <c r="I480" s="24"/>
      <c r="J480" s="24"/>
      <c r="K480" s="24"/>
      <c r="L480" s="24"/>
      <c r="M480" s="24"/>
      <c r="N480" s="24"/>
      <c r="O480" s="24"/>
      <c r="P480" s="24"/>
      <c r="Q480" s="24"/>
      <c r="R480" s="24"/>
      <c r="S480" s="24"/>
      <c r="T480" s="24"/>
      <c r="U480" s="24"/>
      <c r="V480" s="24"/>
      <c r="W480" s="24"/>
      <c r="X480" s="24"/>
      <c r="Y480" s="24"/>
      <c r="Z480" s="24"/>
      <c r="AA480" s="24"/>
      <c r="AB480" s="24"/>
      <c r="AC480" s="24"/>
    </row>
    <row r="481">
      <c r="A481" s="24"/>
      <c r="B481" s="24"/>
      <c r="C481" s="24"/>
      <c r="D481" s="24"/>
      <c r="E481" s="24"/>
      <c r="F481" s="24"/>
      <c r="G481" s="24"/>
      <c r="H481" s="27"/>
      <c r="I481" s="24"/>
      <c r="J481" s="24"/>
      <c r="K481" s="24"/>
      <c r="L481" s="24"/>
      <c r="M481" s="24"/>
      <c r="N481" s="24"/>
      <c r="O481" s="24"/>
      <c r="P481" s="24"/>
      <c r="Q481" s="24"/>
      <c r="R481" s="24"/>
      <c r="S481" s="24"/>
      <c r="T481" s="24"/>
      <c r="U481" s="24"/>
      <c r="V481" s="24"/>
      <c r="W481" s="24"/>
      <c r="X481" s="24"/>
      <c r="Y481" s="24"/>
      <c r="Z481" s="24"/>
      <c r="AA481" s="24"/>
      <c r="AB481" s="24"/>
      <c r="AC481" s="24"/>
    </row>
    <row r="482">
      <c r="A482" s="24"/>
      <c r="B482" s="24"/>
      <c r="C482" s="24"/>
      <c r="D482" s="24"/>
      <c r="E482" s="24"/>
      <c r="F482" s="24"/>
      <c r="G482" s="24"/>
      <c r="H482" s="27"/>
      <c r="I482" s="24"/>
      <c r="J482" s="24"/>
      <c r="K482" s="24"/>
      <c r="L482" s="24"/>
      <c r="M482" s="24"/>
      <c r="N482" s="24"/>
      <c r="O482" s="24"/>
      <c r="P482" s="24"/>
      <c r="Q482" s="24"/>
      <c r="R482" s="24"/>
      <c r="S482" s="24"/>
      <c r="T482" s="24"/>
      <c r="U482" s="24"/>
      <c r="V482" s="24"/>
      <c r="W482" s="24"/>
      <c r="X482" s="24"/>
      <c r="Y482" s="24"/>
      <c r="Z482" s="24"/>
      <c r="AA482" s="24"/>
      <c r="AB482" s="24"/>
      <c r="AC482" s="24"/>
    </row>
    <row r="483">
      <c r="A483" s="24"/>
      <c r="B483" s="24"/>
      <c r="C483" s="24"/>
      <c r="D483" s="24"/>
      <c r="E483" s="24"/>
      <c r="F483" s="24"/>
      <c r="G483" s="24"/>
      <c r="H483" s="27"/>
      <c r="I483" s="24"/>
      <c r="J483" s="24"/>
      <c r="K483" s="24"/>
      <c r="L483" s="24"/>
      <c r="M483" s="24"/>
      <c r="N483" s="24"/>
      <c r="O483" s="24"/>
      <c r="P483" s="24"/>
      <c r="Q483" s="24"/>
      <c r="R483" s="24"/>
      <c r="S483" s="24"/>
      <c r="T483" s="24"/>
      <c r="U483" s="24"/>
      <c r="V483" s="24"/>
      <c r="W483" s="24"/>
      <c r="X483" s="24"/>
      <c r="Y483" s="24"/>
      <c r="Z483" s="24"/>
      <c r="AA483" s="24"/>
      <c r="AB483" s="24"/>
      <c r="AC483" s="24"/>
    </row>
    <row r="484">
      <c r="A484" s="24"/>
      <c r="B484" s="24"/>
      <c r="C484" s="24"/>
      <c r="D484" s="24"/>
      <c r="E484" s="24"/>
      <c r="F484" s="24"/>
      <c r="G484" s="24"/>
      <c r="H484" s="27"/>
      <c r="I484" s="24"/>
      <c r="J484" s="24"/>
      <c r="K484" s="24"/>
      <c r="L484" s="24"/>
      <c r="M484" s="24"/>
      <c r="N484" s="24"/>
      <c r="O484" s="24"/>
      <c r="P484" s="24"/>
      <c r="Q484" s="24"/>
      <c r="R484" s="24"/>
      <c r="S484" s="24"/>
      <c r="T484" s="24"/>
      <c r="U484" s="24"/>
      <c r="V484" s="24"/>
      <c r="W484" s="24"/>
      <c r="X484" s="24"/>
      <c r="Y484" s="24"/>
      <c r="Z484" s="24"/>
      <c r="AA484" s="24"/>
      <c r="AB484" s="24"/>
      <c r="AC484" s="24"/>
    </row>
    <row r="485">
      <c r="A485" s="24"/>
      <c r="B485" s="24"/>
      <c r="C485" s="24"/>
      <c r="D485" s="24"/>
      <c r="E485" s="24"/>
      <c r="F485" s="24"/>
      <c r="G485" s="24"/>
      <c r="H485" s="27"/>
      <c r="I485" s="24"/>
      <c r="J485" s="24"/>
      <c r="K485" s="24"/>
      <c r="L485" s="24"/>
      <c r="M485" s="24"/>
      <c r="N485" s="24"/>
      <c r="O485" s="24"/>
      <c r="P485" s="24"/>
      <c r="Q485" s="24"/>
      <c r="R485" s="24"/>
      <c r="S485" s="24"/>
      <c r="T485" s="24"/>
      <c r="U485" s="24"/>
      <c r="V485" s="24"/>
      <c r="W485" s="24"/>
      <c r="X485" s="24"/>
      <c r="Y485" s="24"/>
      <c r="Z485" s="24"/>
      <c r="AA485" s="24"/>
      <c r="AB485" s="24"/>
      <c r="AC485" s="24"/>
    </row>
    <row r="486">
      <c r="A486" s="24"/>
      <c r="B486" s="24"/>
      <c r="C486" s="24"/>
      <c r="D486" s="24"/>
      <c r="E486" s="24"/>
      <c r="F486" s="24"/>
      <c r="G486" s="24"/>
      <c r="H486" s="27"/>
      <c r="I486" s="24"/>
      <c r="J486" s="24"/>
      <c r="K486" s="24"/>
      <c r="L486" s="24"/>
      <c r="M486" s="24"/>
      <c r="N486" s="24"/>
      <c r="O486" s="24"/>
      <c r="P486" s="24"/>
      <c r="Q486" s="24"/>
      <c r="R486" s="24"/>
      <c r="S486" s="24"/>
      <c r="T486" s="24"/>
      <c r="U486" s="24"/>
      <c r="V486" s="24"/>
      <c r="W486" s="24"/>
      <c r="X486" s="24"/>
      <c r="Y486" s="24"/>
      <c r="Z486" s="24"/>
      <c r="AA486" s="24"/>
      <c r="AB486" s="24"/>
      <c r="AC486" s="24"/>
    </row>
    <row r="487">
      <c r="A487" s="24"/>
      <c r="B487" s="24"/>
      <c r="C487" s="24"/>
      <c r="D487" s="24"/>
      <c r="E487" s="24"/>
      <c r="F487" s="24"/>
      <c r="G487" s="24"/>
      <c r="H487" s="27"/>
      <c r="I487" s="24"/>
      <c r="J487" s="24"/>
      <c r="K487" s="24"/>
      <c r="L487" s="24"/>
      <c r="M487" s="24"/>
      <c r="N487" s="24"/>
      <c r="O487" s="24"/>
      <c r="P487" s="24"/>
      <c r="Q487" s="24"/>
      <c r="R487" s="24"/>
      <c r="S487" s="24"/>
      <c r="T487" s="24"/>
      <c r="U487" s="24"/>
      <c r="V487" s="24"/>
      <c r="W487" s="24"/>
      <c r="X487" s="24"/>
      <c r="Y487" s="24"/>
      <c r="Z487" s="24"/>
      <c r="AA487" s="24"/>
      <c r="AB487" s="24"/>
      <c r="AC487" s="24"/>
    </row>
    <row r="488">
      <c r="A488" s="24"/>
      <c r="B488" s="24"/>
      <c r="C488" s="24"/>
      <c r="D488" s="24"/>
      <c r="E488" s="24"/>
      <c r="F488" s="24"/>
      <c r="G488" s="24"/>
      <c r="H488" s="27"/>
      <c r="I488" s="24"/>
      <c r="J488" s="24"/>
      <c r="K488" s="24"/>
      <c r="L488" s="24"/>
      <c r="M488" s="24"/>
      <c r="N488" s="24"/>
      <c r="O488" s="24"/>
      <c r="P488" s="24"/>
      <c r="Q488" s="24"/>
      <c r="R488" s="24"/>
      <c r="S488" s="24"/>
      <c r="T488" s="24"/>
      <c r="U488" s="24"/>
      <c r="V488" s="24"/>
      <c r="W488" s="24"/>
      <c r="X488" s="24"/>
      <c r="Y488" s="24"/>
      <c r="Z488" s="24"/>
      <c r="AA488" s="24"/>
      <c r="AB488" s="24"/>
      <c r="AC488" s="24"/>
    </row>
    <row r="489">
      <c r="A489" s="24"/>
      <c r="B489" s="24"/>
      <c r="C489" s="24"/>
      <c r="D489" s="24"/>
      <c r="E489" s="24"/>
      <c r="F489" s="24"/>
      <c r="G489" s="24"/>
      <c r="H489" s="27"/>
      <c r="I489" s="24"/>
      <c r="J489" s="24"/>
      <c r="K489" s="24"/>
      <c r="L489" s="24"/>
      <c r="M489" s="24"/>
      <c r="N489" s="24"/>
      <c r="O489" s="24"/>
      <c r="P489" s="24"/>
      <c r="Q489" s="24"/>
      <c r="R489" s="24"/>
      <c r="S489" s="24"/>
      <c r="T489" s="24"/>
      <c r="U489" s="24"/>
      <c r="V489" s="24"/>
      <c r="W489" s="24"/>
      <c r="X489" s="24"/>
      <c r="Y489" s="24"/>
      <c r="Z489" s="24"/>
      <c r="AA489" s="24"/>
      <c r="AB489" s="24"/>
      <c r="AC489" s="24"/>
    </row>
    <row r="490">
      <c r="A490" s="24"/>
      <c r="B490" s="24"/>
      <c r="C490" s="24"/>
      <c r="D490" s="24"/>
      <c r="E490" s="24"/>
      <c r="F490" s="24"/>
      <c r="G490" s="24"/>
      <c r="H490" s="27"/>
      <c r="I490" s="24"/>
      <c r="J490" s="24"/>
      <c r="K490" s="24"/>
      <c r="L490" s="24"/>
      <c r="M490" s="24"/>
      <c r="N490" s="24"/>
      <c r="O490" s="24"/>
      <c r="P490" s="24"/>
      <c r="Q490" s="24"/>
      <c r="R490" s="24"/>
      <c r="S490" s="24"/>
      <c r="T490" s="24"/>
      <c r="U490" s="24"/>
      <c r="V490" s="24"/>
      <c r="W490" s="24"/>
      <c r="X490" s="24"/>
      <c r="Y490" s="24"/>
      <c r="Z490" s="24"/>
      <c r="AA490" s="24"/>
      <c r="AB490" s="24"/>
      <c r="AC490" s="24"/>
    </row>
    <row r="491">
      <c r="A491" s="24"/>
      <c r="B491" s="24"/>
      <c r="C491" s="24"/>
      <c r="D491" s="24"/>
      <c r="E491" s="24"/>
      <c r="F491" s="24"/>
      <c r="G491" s="24"/>
      <c r="H491" s="27"/>
      <c r="I491" s="24"/>
      <c r="J491" s="24"/>
      <c r="K491" s="24"/>
      <c r="L491" s="24"/>
      <c r="M491" s="24"/>
      <c r="N491" s="24"/>
      <c r="O491" s="24"/>
      <c r="P491" s="24"/>
      <c r="Q491" s="24"/>
      <c r="R491" s="24"/>
      <c r="S491" s="24"/>
      <c r="T491" s="24"/>
      <c r="U491" s="24"/>
      <c r="V491" s="24"/>
      <c r="W491" s="24"/>
      <c r="X491" s="24"/>
      <c r="Y491" s="24"/>
      <c r="Z491" s="24"/>
      <c r="AA491" s="24"/>
      <c r="AB491" s="24"/>
      <c r="AC491" s="24"/>
    </row>
    <row r="492">
      <c r="A492" s="24"/>
      <c r="B492" s="24"/>
      <c r="C492" s="24"/>
      <c r="D492" s="24"/>
      <c r="E492" s="24"/>
      <c r="F492" s="24"/>
      <c r="G492" s="24"/>
      <c r="H492" s="27"/>
      <c r="I492" s="24"/>
      <c r="J492" s="24"/>
      <c r="K492" s="24"/>
      <c r="L492" s="24"/>
      <c r="M492" s="24"/>
      <c r="N492" s="24"/>
      <c r="O492" s="24"/>
      <c r="P492" s="24"/>
      <c r="Q492" s="24"/>
      <c r="R492" s="24"/>
      <c r="S492" s="24"/>
      <c r="T492" s="24"/>
      <c r="U492" s="24"/>
      <c r="V492" s="24"/>
      <c r="W492" s="24"/>
      <c r="X492" s="24"/>
      <c r="Y492" s="24"/>
      <c r="Z492" s="24"/>
      <c r="AA492" s="24"/>
      <c r="AB492" s="24"/>
      <c r="AC492" s="24"/>
    </row>
    <row r="493">
      <c r="A493" s="24"/>
      <c r="B493" s="24"/>
      <c r="C493" s="24"/>
      <c r="D493" s="24"/>
      <c r="E493" s="24"/>
      <c r="F493" s="24"/>
      <c r="G493" s="24"/>
      <c r="H493" s="27"/>
      <c r="I493" s="24"/>
      <c r="J493" s="24"/>
      <c r="K493" s="24"/>
      <c r="L493" s="24"/>
      <c r="M493" s="24"/>
      <c r="N493" s="24"/>
      <c r="O493" s="24"/>
      <c r="P493" s="24"/>
      <c r="Q493" s="24"/>
      <c r="R493" s="24"/>
      <c r="S493" s="24"/>
      <c r="T493" s="24"/>
      <c r="U493" s="24"/>
      <c r="V493" s="24"/>
      <c r="W493" s="24"/>
      <c r="X493" s="24"/>
      <c r="Y493" s="24"/>
      <c r="Z493" s="24"/>
      <c r="AA493" s="24"/>
      <c r="AB493" s="24"/>
      <c r="AC493" s="24"/>
    </row>
    <row r="494">
      <c r="A494" s="24"/>
      <c r="B494" s="24"/>
      <c r="C494" s="24"/>
      <c r="D494" s="24"/>
      <c r="E494" s="24"/>
      <c r="F494" s="24"/>
      <c r="G494" s="24"/>
      <c r="H494" s="27"/>
      <c r="I494" s="24"/>
      <c r="J494" s="24"/>
      <c r="K494" s="24"/>
      <c r="L494" s="24"/>
      <c r="M494" s="24"/>
      <c r="N494" s="24"/>
      <c r="O494" s="24"/>
      <c r="P494" s="24"/>
      <c r="Q494" s="24"/>
      <c r="R494" s="24"/>
      <c r="S494" s="24"/>
      <c r="T494" s="24"/>
      <c r="U494" s="24"/>
      <c r="V494" s="24"/>
      <c r="W494" s="24"/>
      <c r="X494" s="24"/>
      <c r="Y494" s="24"/>
      <c r="Z494" s="24"/>
      <c r="AA494" s="24"/>
      <c r="AB494" s="24"/>
      <c r="AC494" s="24"/>
    </row>
    <row r="495">
      <c r="A495" s="24"/>
      <c r="B495" s="24"/>
      <c r="C495" s="24"/>
      <c r="D495" s="24"/>
      <c r="E495" s="24"/>
      <c r="F495" s="24"/>
      <c r="G495" s="24"/>
      <c r="H495" s="27"/>
      <c r="I495" s="24"/>
      <c r="J495" s="24"/>
      <c r="K495" s="24"/>
      <c r="L495" s="24"/>
      <c r="M495" s="24"/>
      <c r="N495" s="24"/>
      <c r="O495" s="24"/>
      <c r="P495" s="24"/>
      <c r="Q495" s="24"/>
      <c r="R495" s="24"/>
      <c r="S495" s="24"/>
      <c r="T495" s="24"/>
      <c r="U495" s="24"/>
      <c r="V495" s="24"/>
      <c r="W495" s="24"/>
      <c r="X495" s="24"/>
      <c r="Y495" s="24"/>
      <c r="Z495" s="24"/>
      <c r="AA495" s="24"/>
      <c r="AB495" s="24"/>
      <c r="AC495" s="24"/>
    </row>
    <row r="496">
      <c r="A496" s="24"/>
      <c r="B496" s="24"/>
      <c r="C496" s="24"/>
      <c r="D496" s="24"/>
      <c r="E496" s="24"/>
      <c r="F496" s="24"/>
      <c r="G496" s="24"/>
      <c r="H496" s="27"/>
      <c r="I496" s="24"/>
      <c r="J496" s="24"/>
      <c r="K496" s="24"/>
      <c r="L496" s="24"/>
      <c r="M496" s="24"/>
      <c r="N496" s="24"/>
      <c r="O496" s="24"/>
      <c r="P496" s="24"/>
      <c r="Q496" s="24"/>
      <c r="R496" s="24"/>
      <c r="S496" s="24"/>
      <c r="T496" s="24"/>
      <c r="U496" s="24"/>
      <c r="V496" s="24"/>
      <c r="W496" s="24"/>
      <c r="X496" s="24"/>
      <c r="Y496" s="24"/>
      <c r="Z496" s="24"/>
      <c r="AA496" s="24"/>
      <c r="AB496" s="24"/>
      <c r="AC496" s="24"/>
    </row>
    <row r="497">
      <c r="A497" s="24"/>
      <c r="B497" s="24"/>
      <c r="C497" s="24"/>
      <c r="D497" s="24"/>
      <c r="E497" s="24"/>
      <c r="F497" s="24"/>
      <c r="G497" s="24"/>
      <c r="H497" s="27"/>
      <c r="I497" s="24"/>
      <c r="J497" s="24"/>
      <c r="K497" s="24"/>
      <c r="L497" s="24"/>
      <c r="M497" s="24"/>
      <c r="N497" s="24"/>
      <c r="O497" s="24"/>
      <c r="P497" s="24"/>
      <c r="Q497" s="24"/>
      <c r="R497" s="24"/>
      <c r="S497" s="24"/>
      <c r="T497" s="24"/>
      <c r="U497" s="24"/>
      <c r="V497" s="24"/>
      <c r="W497" s="24"/>
      <c r="X497" s="24"/>
      <c r="Y497" s="24"/>
      <c r="Z497" s="24"/>
      <c r="AA497" s="24"/>
      <c r="AB497" s="24"/>
      <c r="AC497" s="24"/>
    </row>
    <row r="498">
      <c r="A498" s="24"/>
      <c r="B498" s="24"/>
      <c r="C498" s="24"/>
      <c r="D498" s="24"/>
      <c r="E498" s="24"/>
      <c r="F498" s="24"/>
      <c r="G498" s="24"/>
      <c r="H498" s="27"/>
      <c r="I498" s="24"/>
      <c r="J498" s="24"/>
      <c r="K498" s="24"/>
      <c r="L498" s="24"/>
      <c r="M498" s="24"/>
      <c r="N498" s="24"/>
      <c r="O498" s="24"/>
      <c r="P498" s="24"/>
      <c r="Q498" s="24"/>
      <c r="R498" s="24"/>
      <c r="S498" s="24"/>
      <c r="T498" s="24"/>
      <c r="U498" s="24"/>
      <c r="V498" s="24"/>
      <c r="W498" s="24"/>
      <c r="X498" s="24"/>
      <c r="Y498" s="24"/>
      <c r="Z498" s="24"/>
      <c r="AA498" s="24"/>
      <c r="AB498" s="24"/>
      <c r="AC498" s="24"/>
    </row>
    <row r="499">
      <c r="A499" s="24"/>
      <c r="B499" s="24"/>
      <c r="C499" s="24"/>
      <c r="D499" s="24"/>
      <c r="E499" s="24"/>
      <c r="F499" s="24"/>
      <c r="G499" s="24"/>
      <c r="H499" s="27"/>
      <c r="I499" s="24"/>
      <c r="J499" s="24"/>
      <c r="K499" s="24"/>
      <c r="L499" s="24"/>
      <c r="M499" s="24"/>
      <c r="N499" s="24"/>
      <c r="O499" s="24"/>
      <c r="P499" s="24"/>
      <c r="Q499" s="24"/>
      <c r="R499" s="24"/>
      <c r="S499" s="24"/>
      <c r="T499" s="24"/>
      <c r="U499" s="24"/>
      <c r="V499" s="24"/>
      <c r="W499" s="24"/>
      <c r="X499" s="24"/>
      <c r="Y499" s="24"/>
      <c r="Z499" s="24"/>
      <c r="AA499" s="24"/>
      <c r="AB499" s="24"/>
      <c r="AC499" s="24"/>
    </row>
    <row r="500">
      <c r="A500" s="24"/>
      <c r="B500" s="24"/>
      <c r="C500" s="24"/>
      <c r="D500" s="24"/>
      <c r="E500" s="24"/>
      <c r="F500" s="24"/>
      <c r="G500" s="24"/>
      <c r="H500" s="27"/>
      <c r="I500" s="24"/>
      <c r="J500" s="24"/>
      <c r="K500" s="24"/>
      <c r="L500" s="24"/>
      <c r="M500" s="24"/>
      <c r="N500" s="24"/>
      <c r="O500" s="24"/>
      <c r="P500" s="24"/>
      <c r="Q500" s="24"/>
      <c r="R500" s="24"/>
      <c r="S500" s="24"/>
      <c r="T500" s="24"/>
      <c r="U500" s="24"/>
      <c r="V500" s="24"/>
      <c r="W500" s="24"/>
      <c r="X500" s="24"/>
      <c r="Y500" s="24"/>
      <c r="Z500" s="24"/>
      <c r="AA500" s="24"/>
      <c r="AB500" s="24"/>
      <c r="AC500" s="24"/>
    </row>
    <row r="501">
      <c r="A501" s="24"/>
      <c r="B501" s="24"/>
      <c r="C501" s="24"/>
      <c r="D501" s="24"/>
      <c r="E501" s="24"/>
      <c r="F501" s="24"/>
      <c r="G501" s="24"/>
      <c r="H501" s="27"/>
      <c r="I501" s="24"/>
      <c r="J501" s="24"/>
      <c r="K501" s="24"/>
      <c r="L501" s="24"/>
      <c r="M501" s="24"/>
      <c r="N501" s="24"/>
      <c r="O501" s="24"/>
      <c r="P501" s="24"/>
      <c r="Q501" s="24"/>
      <c r="R501" s="24"/>
      <c r="S501" s="24"/>
      <c r="T501" s="24"/>
      <c r="U501" s="24"/>
      <c r="V501" s="24"/>
      <c r="W501" s="24"/>
      <c r="X501" s="24"/>
      <c r="Y501" s="24"/>
      <c r="Z501" s="24"/>
      <c r="AA501" s="24"/>
      <c r="AB501" s="24"/>
      <c r="AC501" s="24"/>
    </row>
    <row r="502">
      <c r="A502" s="24"/>
      <c r="B502" s="24"/>
      <c r="C502" s="24"/>
      <c r="D502" s="24"/>
      <c r="E502" s="24"/>
      <c r="F502" s="24"/>
      <c r="G502" s="24"/>
      <c r="H502" s="27"/>
      <c r="I502" s="24"/>
      <c r="J502" s="24"/>
      <c r="K502" s="24"/>
      <c r="L502" s="24"/>
      <c r="M502" s="24"/>
      <c r="N502" s="24"/>
      <c r="O502" s="24"/>
      <c r="P502" s="24"/>
      <c r="Q502" s="24"/>
      <c r="R502" s="24"/>
      <c r="S502" s="24"/>
      <c r="T502" s="24"/>
      <c r="U502" s="24"/>
      <c r="V502" s="24"/>
      <c r="W502" s="24"/>
      <c r="X502" s="24"/>
      <c r="Y502" s="24"/>
      <c r="Z502" s="24"/>
      <c r="AA502" s="24"/>
      <c r="AB502" s="24"/>
      <c r="AC502" s="24"/>
    </row>
    <row r="503">
      <c r="A503" s="24"/>
      <c r="B503" s="24"/>
      <c r="C503" s="24"/>
      <c r="D503" s="24"/>
      <c r="E503" s="24"/>
      <c r="F503" s="24"/>
      <c r="G503" s="24"/>
      <c r="H503" s="27"/>
      <c r="I503" s="24"/>
      <c r="J503" s="24"/>
      <c r="K503" s="24"/>
      <c r="L503" s="24"/>
      <c r="M503" s="24"/>
      <c r="N503" s="24"/>
      <c r="O503" s="24"/>
      <c r="P503" s="24"/>
      <c r="Q503" s="24"/>
      <c r="R503" s="24"/>
      <c r="S503" s="24"/>
      <c r="T503" s="24"/>
      <c r="U503" s="24"/>
      <c r="V503" s="24"/>
      <c r="W503" s="24"/>
      <c r="X503" s="24"/>
      <c r="Y503" s="24"/>
      <c r="Z503" s="24"/>
      <c r="AA503" s="24"/>
      <c r="AB503" s="24"/>
      <c r="AC503" s="24"/>
    </row>
    <row r="504">
      <c r="A504" s="24"/>
      <c r="B504" s="24"/>
      <c r="C504" s="24"/>
      <c r="D504" s="24"/>
      <c r="E504" s="24"/>
      <c r="F504" s="24"/>
      <c r="G504" s="24"/>
      <c r="H504" s="27"/>
      <c r="I504" s="24"/>
      <c r="J504" s="24"/>
      <c r="K504" s="24"/>
      <c r="L504" s="24"/>
      <c r="M504" s="24"/>
      <c r="N504" s="24"/>
      <c r="O504" s="24"/>
      <c r="P504" s="24"/>
      <c r="Q504" s="24"/>
      <c r="R504" s="24"/>
      <c r="S504" s="24"/>
      <c r="T504" s="24"/>
      <c r="U504" s="24"/>
      <c r="V504" s="24"/>
      <c r="W504" s="24"/>
      <c r="X504" s="24"/>
      <c r="Y504" s="24"/>
      <c r="Z504" s="24"/>
      <c r="AA504" s="24"/>
      <c r="AB504" s="24"/>
      <c r="AC504" s="24"/>
    </row>
    <row r="505">
      <c r="A505" s="24"/>
      <c r="B505" s="24"/>
      <c r="C505" s="24"/>
      <c r="D505" s="24"/>
      <c r="E505" s="24"/>
      <c r="F505" s="24"/>
      <c r="G505" s="24"/>
      <c r="H505" s="27"/>
      <c r="I505" s="24"/>
      <c r="J505" s="24"/>
      <c r="K505" s="24"/>
      <c r="L505" s="24"/>
      <c r="M505" s="24"/>
      <c r="N505" s="24"/>
      <c r="O505" s="24"/>
      <c r="P505" s="24"/>
      <c r="Q505" s="24"/>
      <c r="R505" s="24"/>
      <c r="S505" s="24"/>
      <c r="T505" s="24"/>
      <c r="U505" s="24"/>
      <c r="V505" s="24"/>
      <c r="W505" s="24"/>
      <c r="X505" s="24"/>
      <c r="Y505" s="24"/>
      <c r="Z505" s="24"/>
      <c r="AA505" s="24"/>
      <c r="AB505" s="24"/>
      <c r="AC505" s="24"/>
    </row>
    <row r="506">
      <c r="A506" s="24"/>
      <c r="B506" s="24"/>
      <c r="C506" s="24"/>
      <c r="D506" s="24"/>
      <c r="E506" s="24"/>
      <c r="F506" s="24"/>
      <c r="G506" s="24"/>
      <c r="H506" s="27"/>
      <c r="I506" s="24"/>
      <c r="J506" s="24"/>
      <c r="K506" s="24"/>
      <c r="L506" s="24"/>
      <c r="M506" s="24"/>
      <c r="N506" s="24"/>
      <c r="O506" s="24"/>
      <c r="P506" s="24"/>
      <c r="Q506" s="24"/>
      <c r="R506" s="24"/>
      <c r="S506" s="24"/>
      <c r="T506" s="24"/>
      <c r="U506" s="24"/>
      <c r="V506" s="24"/>
      <c r="W506" s="24"/>
      <c r="X506" s="24"/>
      <c r="Y506" s="24"/>
      <c r="Z506" s="24"/>
      <c r="AA506" s="24"/>
      <c r="AB506" s="24"/>
      <c r="AC506" s="24"/>
    </row>
    <row r="507">
      <c r="A507" s="24"/>
      <c r="B507" s="24"/>
      <c r="C507" s="24"/>
      <c r="D507" s="24"/>
      <c r="E507" s="24"/>
      <c r="F507" s="24"/>
      <c r="G507" s="24"/>
      <c r="H507" s="27"/>
      <c r="I507" s="24"/>
      <c r="J507" s="24"/>
      <c r="K507" s="24"/>
      <c r="L507" s="24"/>
      <c r="M507" s="24"/>
      <c r="N507" s="24"/>
      <c r="O507" s="24"/>
      <c r="P507" s="24"/>
      <c r="Q507" s="24"/>
      <c r="R507" s="24"/>
      <c r="S507" s="24"/>
      <c r="T507" s="24"/>
      <c r="U507" s="24"/>
      <c r="V507" s="24"/>
      <c r="W507" s="24"/>
      <c r="X507" s="24"/>
      <c r="Y507" s="24"/>
      <c r="Z507" s="24"/>
      <c r="AA507" s="24"/>
      <c r="AB507" s="24"/>
      <c r="AC507" s="24"/>
    </row>
    <row r="508">
      <c r="A508" s="24"/>
      <c r="B508" s="24"/>
      <c r="C508" s="24"/>
      <c r="D508" s="24"/>
      <c r="E508" s="24"/>
      <c r="F508" s="24"/>
      <c r="G508" s="24"/>
      <c r="H508" s="27"/>
      <c r="I508" s="24"/>
      <c r="J508" s="24"/>
      <c r="K508" s="24"/>
      <c r="L508" s="24"/>
      <c r="M508" s="24"/>
      <c r="N508" s="24"/>
      <c r="O508" s="24"/>
      <c r="P508" s="24"/>
      <c r="Q508" s="24"/>
      <c r="R508" s="24"/>
      <c r="S508" s="24"/>
      <c r="T508" s="24"/>
      <c r="U508" s="24"/>
      <c r="V508" s="24"/>
      <c r="W508" s="24"/>
      <c r="X508" s="24"/>
      <c r="Y508" s="24"/>
      <c r="Z508" s="24"/>
      <c r="AA508" s="24"/>
      <c r="AB508" s="24"/>
      <c r="AC508" s="24"/>
    </row>
    <row r="509">
      <c r="A509" s="24"/>
      <c r="B509" s="24"/>
      <c r="C509" s="24"/>
      <c r="D509" s="24"/>
      <c r="E509" s="24"/>
      <c r="F509" s="24"/>
      <c r="G509" s="24"/>
      <c r="H509" s="27"/>
      <c r="I509" s="24"/>
      <c r="J509" s="24"/>
      <c r="K509" s="24"/>
      <c r="L509" s="24"/>
      <c r="M509" s="24"/>
      <c r="N509" s="24"/>
      <c r="O509" s="24"/>
      <c r="P509" s="24"/>
      <c r="Q509" s="24"/>
      <c r="R509" s="24"/>
      <c r="S509" s="24"/>
      <c r="T509" s="24"/>
      <c r="U509" s="24"/>
      <c r="V509" s="24"/>
      <c r="W509" s="24"/>
      <c r="X509" s="24"/>
      <c r="Y509" s="24"/>
      <c r="Z509" s="24"/>
      <c r="AA509" s="24"/>
      <c r="AB509" s="24"/>
      <c r="AC509" s="24"/>
    </row>
    <row r="510">
      <c r="A510" s="24"/>
      <c r="B510" s="24"/>
      <c r="C510" s="24"/>
      <c r="D510" s="24"/>
      <c r="E510" s="24"/>
      <c r="F510" s="24"/>
      <c r="G510" s="24"/>
      <c r="H510" s="27"/>
      <c r="I510" s="24"/>
      <c r="J510" s="24"/>
      <c r="K510" s="24"/>
      <c r="L510" s="24"/>
      <c r="M510" s="24"/>
      <c r="N510" s="24"/>
      <c r="O510" s="24"/>
      <c r="P510" s="24"/>
      <c r="Q510" s="24"/>
      <c r="R510" s="24"/>
      <c r="S510" s="24"/>
      <c r="T510" s="24"/>
      <c r="U510" s="24"/>
      <c r="V510" s="24"/>
      <c r="W510" s="24"/>
      <c r="X510" s="24"/>
      <c r="Y510" s="24"/>
      <c r="Z510" s="24"/>
      <c r="AA510" s="24"/>
      <c r="AB510" s="24"/>
      <c r="AC510" s="24"/>
    </row>
    <row r="511">
      <c r="A511" s="24"/>
      <c r="B511" s="24"/>
      <c r="C511" s="24"/>
      <c r="D511" s="24"/>
      <c r="E511" s="24"/>
      <c r="F511" s="24"/>
      <c r="G511" s="24"/>
      <c r="H511" s="27"/>
      <c r="I511" s="24"/>
      <c r="J511" s="24"/>
      <c r="K511" s="24"/>
      <c r="L511" s="24"/>
      <c r="M511" s="24"/>
      <c r="N511" s="24"/>
      <c r="O511" s="24"/>
      <c r="P511" s="24"/>
      <c r="Q511" s="24"/>
      <c r="R511" s="24"/>
      <c r="S511" s="24"/>
      <c r="T511" s="24"/>
      <c r="U511" s="24"/>
      <c r="V511" s="24"/>
      <c r="W511" s="24"/>
      <c r="X511" s="24"/>
      <c r="Y511" s="24"/>
      <c r="Z511" s="24"/>
      <c r="AA511" s="24"/>
      <c r="AB511" s="24"/>
      <c r="AC511" s="24"/>
    </row>
    <row r="512">
      <c r="A512" s="24"/>
      <c r="B512" s="24"/>
      <c r="C512" s="24"/>
      <c r="D512" s="24"/>
      <c r="E512" s="24"/>
      <c r="F512" s="24"/>
      <c r="G512" s="24"/>
      <c r="H512" s="27"/>
      <c r="I512" s="24"/>
      <c r="J512" s="24"/>
      <c r="K512" s="24"/>
      <c r="L512" s="24"/>
      <c r="M512" s="24"/>
      <c r="N512" s="24"/>
      <c r="O512" s="24"/>
      <c r="P512" s="24"/>
      <c r="Q512" s="24"/>
      <c r="R512" s="24"/>
      <c r="S512" s="24"/>
      <c r="T512" s="24"/>
      <c r="U512" s="24"/>
      <c r="V512" s="24"/>
      <c r="W512" s="24"/>
      <c r="X512" s="24"/>
      <c r="Y512" s="24"/>
      <c r="Z512" s="24"/>
      <c r="AA512" s="24"/>
      <c r="AB512" s="24"/>
      <c r="AC512" s="24"/>
    </row>
    <row r="513">
      <c r="A513" s="24"/>
      <c r="B513" s="24"/>
      <c r="C513" s="24"/>
      <c r="D513" s="24"/>
      <c r="E513" s="24"/>
      <c r="F513" s="24"/>
      <c r="G513" s="24"/>
      <c r="H513" s="27"/>
      <c r="I513" s="24"/>
      <c r="J513" s="24"/>
      <c r="K513" s="24"/>
      <c r="L513" s="24"/>
      <c r="M513" s="24"/>
      <c r="N513" s="24"/>
      <c r="O513" s="24"/>
      <c r="P513" s="24"/>
      <c r="Q513" s="24"/>
      <c r="R513" s="24"/>
      <c r="S513" s="24"/>
      <c r="T513" s="24"/>
      <c r="U513" s="24"/>
      <c r="V513" s="24"/>
      <c r="W513" s="24"/>
      <c r="X513" s="24"/>
      <c r="Y513" s="24"/>
      <c r="Z513" s="24"/>
      <c r="AA513" s="24"/>
      <c r="AB513" s="24"/>
      <c r="AC513" s="24"/>
    </row>
    <row r="514">
      <c r="A514" s="24"/>
      <c r="B514" s="24"/>
      <c r="C514" s="24"/>
      <c r="D514" s="24"/>
      <c r="E514" s="24"/>
      <c r="F514" s="24"/>
      <c r="G514" s="24"/>
      <c r="H514" s="27"/>
      <c r="I514" s="24"/>
      <c r="J514" s="24"/>
      <c r="K514" s="24"/>
      <c r="L514" s="24"/>
      <c r="M514" s="24"/>
      <c r="N514" s="24"/>
      <c r="O514" s="24"/>
      <c r="P514" s="24"/>
      <c r="Q514" s="24"/>
      <c r="R514" s="24"/>
      <c r="S514" s="24"/>
      <c r="T514" s="24"/>
      <c r="U514" s="24"/>
      <c r="V514" s="24"/>
      <c r="W514" s="24"/>
      <c r="X514" s="24"/>
      <c r="Y514" s="24"/>
      <c r="Z514" s="24"/>
      <c r="AA514" s="24"/>
      <c r="AB514" s="24"/>
      <c r="AC514" s="24"/>
    </row>
    <row r="515">
      <c r="A515" s="24"/>
      <c r="B515" s="24"/>
      <c r="C515" s="24"/>
      <c r="D515" s="24"/>
      <c r="E515" s="24"/>
      <c r="F515" s="24"/>
      <c r="G515" s="24"/>
      <c r="H515" s="27"/>
      <c r="I515" s="24"/>
      <c r="J515" s="24"/>
      <c r="K515" s="24"/>
      <c r="L515" s="24"/>
      <c r="M515" s="24"/>
      <c r="N515" s="24"/>
      <c r="O515" s="24"/>
      <c r="P515" s="24"/>
      <c r="Q515" s="24"/>
      <c r="R515" s="24"/>
      <c r="S515" s="24"/>
      <c r="T515" s="24"/>
      <c r="U515" s="24"/>
      <c r="V515" s="24"/>
      <c r="W515" s="24"/>
      <c r="X515" s="24"/>
      <c r="Y515" s="24"/>
      <c r="Z515" s="24"/>
      <c r="AA515" s="24"/>
      <c r="AB515" s="24"/>
      <c r="AC515" s="24"/>
    </row>
    <row r="516">
      <c r="A516" s="24"/>
      <c r="B516" s="24"/>
      <c r="C516" s="24"/>
      <c r="D516" s="24"/>
      <c r="E516" s="24"/>
      <c r="F516" s="24"/>
      <c r="G516" s="24"/>
      <c r="H516" s="27"/>
      <c r="I516" s="24"/>
      <c r="J516" s="24"/>
      <c r="K516" s="24"/>
      <c r="L516" s="24"/>
      <c r="M516" s="24"/>
      <c r="N516" s="24"/>
      <c r="O516" s="24"/>
      <c r="P516" s="24"/>
      <c r="Q516" s="24"/>
      <c r="R516" s="24"/>
      <c r="S516" s="24"/>
      <c r="T516" s="24"/>
      <c r="U516" s="24"/>
      <c r="V516" s="24"/>
      <c r="W516" s="24"/>
      <c r="X516" s="24"/>
      <c r="Y516" s="24"/>
      <c r="Z516" s="24"/>
      <c r="AA516" s="24"/>
      <c r="AB516" s="24"/>
      <c r="AC516" s="24"/>
    </row>
    <row r="517">
      <c r="A517" s="24"/>
      <c r="B517" s="24"/>
      <c r="C517" s="24"/>
      <c r="D517" s="24"/>
      <c r="E517" s="24"/>
      <c r="F517" s="24"/>
      <c r="G517" s="24"/>
      <c r="H517" s="27"/>
      <c r="I517" s="24"/>
      <c r="J517" s="24"/>
      <c r="K517" s="24"/>
      <c r="L517" s="24"/>
      <c r="M517" s="24"/>
      <c r="N517" s="24"/>
      <c r="O517" s="24"/>
      <c r="P517" s="24"/>
      <c r="Q517" s="24"/>
      <c r="R517" s="24"/>
      <c r="S517" s="24"/>
      <c r="T517" s="24"/>
      <c r="U517" s="24"/>
      <c r="V517" s="24"/>
      <c r="W517" s="24"/>
      <c r="X517" s="24"/>
      <c r="Y517" s="24"/>
      <c r="Z517" s="24"/>
      <c r="AA517" s="24"/>
      <c r="AB517" s="24"/>
      <c r="AC517" s="24"/>
    </row>
    <row r="518">
      <c r="A518" s="24"/>
      <c r="B518" s="24"/>
      <c r="C518" s="24"/>
      <c r="D518" s="24"/>
      <c r="E518" s="24"/>
      <c r="F518" s="24"/>
      <c r="G518" s="24"/>
      <c r="H518" s="27"/>
      <c r="I518" s="24"/>
      <c r="J518" s="24"/>
      <c r="K518" s="24"/>
      <c r="L518" s="24"/>
      <c r="M518" s="24"/>
      <c r="N518" s="24"/>
      <c r="O518" s="24"/>
      <c r="P518" s="24"/>
      <c r="Q518" s="24"/>
      <c r="R518" s="24"/>
      <c r="S518" s="24"/>
      <c r="T518" s="24"/>
      <c r="U518" s="24"/>
      <c r="V518" s="24"/>
      <c r="W518" s="24"/>
      <c r="X518" s="24"/>
      <c r="Y518" s="24"/>
      <c r="Z518" s="24"/>
      <c r="AA518" s="24"/>
      <c r="AB518" s="24"/>
      <c r="AC518" s="24"/>
    </row>
    <row r="519">
      <c r="A519" s="24"/>
      <c r="B519" s="24"/>
      <c r="C519" s="24"/>
      <c r="D519" s="24"/>
      <c r="E519" s="24"/>
      <c r="F519" s="24"/>
      <c r="G519" s="24"/>
      <c r="H519" s="27"/>
      <c r="I519" s="24"/>
      <c r="J519" s="24"/>
      <c r="K519" s="24"/>
      <c r="L519" s="24"/>
      <c r="M519" s="24"/>
      <c r="N519" s="24"/>
      <c r="O519" s="24"/>
      <c r="P519" s="24"/>
      <c r="Q519" s="24"/>
      <c r="R519" s="24"/>
      <c r="S519" s="24"/>
      <c r="T519" s="24"/>
      <c r="U519" s="24"/>
      <c r="V519" s="24"/>
      <c r="W519" s="24"/>
      <c r="X519" s="24"/>
      <c r="Y519" s="24"/>
      <c r="Z519" s="24"/>
      <c r="AA519" s="24"/>
      <c r="AB519" s="24"/>
      <c r="AC519" s="24"/>
    </row>
    <row r="520">
      <c r="A520" s="24"/>
      <c r="B520" s="24"/>
      <c r="C520" s="24"/>
      <c r="D520" s="24"/>
      <c r="E520" s="24"/>
      <c r="F520" s="24"/>
      <c r="G520" s="24"/>
      <c r="H520" s="27"/>
      <c r="I520" s="24"/>
      <c r="J520" s="24"/>
      <c r="K520" s="24"/>
      <c r="L520" s="24"/>
      <c r="M520" s="24"/>
      <c r="N520" s="24"/>
      <c r="O520" s="24"/>
      <c r="P520" s="24"/>
      <c r="Q520" s="24"/>
      <c r="R520" s="24"/>
      <c r="S520" s="24"/>
      <c r="T520" s="24"/>
      <c r="U520" s="24"/>
      <c r="V520" s="24"/>
      <c r="W520" s="24"/>
      <c r="X520" s="24"/>
      <c r="Y520" s="24"/>
      <c r="Z520" s="24"/>
      <c r="AA520" s="24"/>
      <c r="AB520" s="24"/>
      <c r="AC520" s="24"/>
    </row>
    <row r="521">
      <c r="A521" s="24"/>
      <c r="B521" s="24"/>
      <c r="C521" s="24"/>
      <c r="D521" s="24"/>
      <c r="E521" s="24"/>
      <c r="F521" s="24"/>
      <c r="G521" s="24"/>
      <c r="H521" s="27"/>
      <c r="I521" s="24"/>
      <c r="J521" s="24"/>
      <c r="K521" s="24"/>
      <c r="L521" s="24"/>
      <c r="M521" s="24"/>
      <c r="N521" s="24"/>
      <c r="O521" s="24"/>
      <c r="P521" s="24"/>
      <c r="Q521" s="24"/>
      <c r="R521" s="24"/>
      <c r="S521" s="24"/>
      <c r="T521" s="24"/>
      <c r="U521" s="24"/>
      <c r="V521" s="24"/>
      <c r="W521" s="24"/>
      <c r="X521" s="24"/>
      <c r="Y521" s="24"/>
      <c r="Z521" s="24"/>
      <c r="AA521" s="24"/>
      <c r="AB521" s="24"/>
      <c r="AC521" s="24"/>
    </row>
    <row r="522">
      <c r="A522" s="24"/>
      <c r="B522" s="24"/>
      <c r="C522" s="24"/>
      <c r="D522" s="24"/>
      <c r="E522" s="24"/>
      <c r="F522" s="24"/>
      <c r="G522" s="24"/>
      <c r="H522" s="27"/>
      <c r="I522" s="24"/>
      <c r="J522" s="24"/>
      <c r="K522" s="24"/>
      <c r="L522" s="24"/>
      <c r="M522" s="24"/>
      <c r="N522" s="24"/>
      <c r="O522" s="24"/>
      <c r="P522" s="24"/>
      <c r="Q522" s="24"/>
      <c r="R522" s="24"/>
      <c r="S522" s="24"/>
      <c r="T522" s="24"/>
      <c r="U522" s="24"/>
      <c r="V522" s="24"/>
      <c r="W522" s="24"/>
      <c r="X522" s="24"/>
      <c r="Y522" s="24"/>
      <c r="Z522" s="24"/>
      <c r="AA522" s="24"/>
      <c r="AB522" s="24"/>
      <c r="AC522" s="24"/>
    </row>
    <row r="523">
      <c r="A523" s="24"/>
      <c r="B523" s="24"/>
      <c r="C523" s="24"/>
      <c r="D523" s="24"/>
      <c r="E523" s="24"/>
      <c r="F523" s="24"/>
      <c r="G523" s="24"/>
      <c r="H523" s="27"/>
      <c r="I523" s="24"/>
      <c r="J523" s="24"/>
      <c r="K523" s="24"/>
      <c r="L523" s="24"/>
      <c r="M523" s="24"/>
      <c r="N523" s="24"/>
      <c r="O523" s="24"/>
      <c r="P523" s="24"/>
      <c r="Q523" s="24"/>
      <c r="R523" s="24"/>
      <c r="S523" s="24"/>
      <c r="T523" s="24"/>
      <c r="U523" s="24"/>
      <c r="V523" s="24"/>
      <c r="W523" s="24"/>
      <c r="X523" s="24"/>
      <c r="Y523" s="24"/>
      <c r="Z523" s="24"/>
      <c r="AA523" s="24"/>
      <c r="AB523" s="24"/>
      <c r="AC523" s="24"/>
    </row>
    <row r="524">
      <c r="A524" s="24"/>
      <c r="B524" s="24"/>
      <c r="C524" s="24"/>
      <c r="D524" s="24"/>
      <c r="E524" s="24"/>
      <c r="F524" s="24"/>
      <c r="G524" s="24"/>
      <c r="H524" s="27"/>
      <c r="I524" s="24"/>
      <c r="J524" s="24"/>
      <c r="K524" s="24"/>
      <c r="L524" s="24"/>
      <c r="M524" s="24"/>
      <c r="N524" s="24"/>
      <c r="O524" s="24"/>
      <c r="P524" s="24"/>
      <c r="Q524" s="24"/>
      <c r="R524" s="24"/>
      <c r="S524" s="24"/>
      <c r="T524" s="24"/>
      <c r="U524" s="24"/>
      <c r="V524" s="24"/>
      <c r="W524" s="24"/>
      <c r="X524" s="24"/>
      <c r="Y524" s="24"/>
      <c r="Z524" s="24"/>
      <c r="AA524" s="24"/>
      <c r="AB524" s="24"/>
      <c r="AC524" s="24"/>
    </row>
    <row r="525">
      <c r="A525" s="24"/>
      <c r="B525" s="24"/>
      <c r="C525" s="24"/>
      <c r="D525" s="24"/>
      <c r="E525" s="24"/>
      <c r="F525" s="24"/>
      <c r="G525" s="24"/>
      <c r="H525" s="27"/>
      <c r="I525" s="24"/>
      <c r="J525" s="24"/>
      <c r="K525" s="24"/>
      <c r="L525" s="24"/>
      <c r="M525" s="24"/>
      <c r="N525" s="24"/>
      <c r="O525" s="24"/>
      <c r="P525" s="24"/>
      <c r="Q525" s="24"/>
      <c r="R525" s="24"/>
      <c r="S525" s="24"/>
      <c r="T525" s="24"/>
      <c r="U525" s="24"/>
      <c r="V525" s="24"/>
      <c r="W525" s="24"/>
      <c r="X525" s="24"/>
      <c r="Y525" s="24"/>
      <c r="Z525" s="24"/>
      <c r="AA525" s="24"/>
      <c r="AB525" s="24"/>
      <c r="AC525" s="24"/>
    </row>
    <row r="526">
      <c r="A526" s="24"/>
      <c r="B526" s="24"/>
      <c r="C526" s="24"/>
      <c r="D526" s="24"/>
      <c r="E526" s="24"/>
      <c r="F526" s="24"/>
      <c r="G526" s="24"/>
      <c r="H526" s="27"/>
      <c r="I526" s="24"/>
      <c r="J526" s="24"/>
      <c r="K526" s="24"/>
      <c r="L526" s="24"/>
      <c r="M526" s="24"/>
      <c r="N526" s="24"/>
      <c r="O526" s="24"/>
      <c r="P526" s="24"/>
      <c r="Q526" s="24"/>
      <c r="R526" s="24"/>
      <c r="S526" s="24"/>
      <c r="T526" s="24"/>
      <c r="U526" s="24"/>
      <c r="V526" s="24"/>
      <c r="W526" s="24"/>
      <c r="X526" s="24"/>
      <c r="Y526" s="24"/>
      <c r="Z526" s="24"/>
      <c r="AA526" s="24"/>
      <c r="AB526" s="24"/>
      <c r="AC526" s="24"/>
    </row>
    <row r="527">
      <c r="A527" s="24"/>
      <c r="B527" s="24"/>
      <c r="C527" s="24"/>
      <c r="D527" s="24"/>
      <c r="E527" s="24"/>
      <c r="F527" s="24"/>
      <c r="G527" s="24"/>
      <c r="H527" s="27"/>
      <c r="I527" s="24"/>
      <c r="J527" s="24"/>
      <c r="K527" s="24"/>
      <c r="L527" s="24"/>
      <c r="M527" s="24"/>
      <c r="N527" s="24"/>
      <c r="O527" s="24"/>
      <c r="P527" s="24"/>
      <c r="Q527" s="24"/>
      <c r="R527" s="24"/>
      <c r="S527" s="24"/>
      <c r="T527" s="24"/>
      <c r="U527" s="24"/>
      <c r="V527" s="24"/>
      <c r="W527" s="24"/>
      <c r="X527" s="24"/>
      <c r="Y527" s="24"/>
      <c r="Z527" s="24"/>
      <c r="AA527" s="24"/>
      <c r="AB527" s="24"/>
      <c r="AC527" s="24"/>
    </row>
    <row r="528">
      <c r="A528" s="24"/>
      <c r="B528" s="24"/>
      <c r="C528" s="24"/>
      <c r="D528" s="24"/>
      <c r="E528" s="24"/>
      <c r="F528" s="24"/>
      <c r="G528" s="24"/>
      <c r="H528" s="27"/>
      <c r="I528" s="24"/>
      <c r="J528" s="24"/>
      <c r="K528" s="24"/>
      <c r="L528" s="24"/>
      <c r="M528" s="24"/>
      <c r="N528" s="24"/>
      <c r="O528" s="24"/>
      <c r="P528" s="24"/>
      <c r="Q528" s="24"/>
      <c r="R528" s="24"/>
      <c r="S528" s="24"/>
      <c r="T528" s="24"/>
      <c r="U528" s="24"/>
      <c r="V528" s="24"/>
      <c r="W528" s="24"/>
      <c r="X528" s="24"/>
      <c r="Y528" s="24"/>
      <c r="Z528" s="24"/>
      <c r="AA528" s="24"/>
      <c r="AB528" s="24"/>
      <c r="AC528" s="24"/>
    </row>
    <row r="529">
      <c r="A529" s="24"/>
      <c r="B529" s="24"/>
      <c r="C529" s="24"/>
      <c r="D529" s="24"/>
      <c r="E529" s="24"/>
      <c r="F529" s="24"/>
      <c r="G529" s="24"/>
      <c r="H529" s="27"/>
      <c r="I529" s="24"/>
      <c r="J529" s="24"/>
      <c r="K529" s="24"/>
      <c r="L529" s="24"/>
      <c r="M529" s="24"/>
      <c r="N529" s="24"/>
      <c r="O529" s="24"/>
      <c r="P529" s="24"/>
      <c r="Q529" s="24"/>
      <c r="R529" s="24"/>
      <c r="S529" s="24"/>
      <c r="T529" s="24"/>
      <c r="U529" s="24"/>
      <c r="V529" s="24"/>
      <c r="W529" s="24"/>
      <c r="X529" s="24"/>
      <c r="Y529" s="24"/>
      <c r="Z529" s="24"/>
      <c r="AA529" s="24"/>
      <c r="AB529" s="24"/>
      <c r="AC529" s="24"/>
    </row>
    <row r="530">
      <c r="A530" s="24"/>
      <c r="B530" s="24"/>
      <c r="C530" s="24"/>
      <c r="D530" s="24"/>
      <c r="E530" s="24"/>
      <c r="F530" s="24"/>
      <c r="G530" s="24"/>
      <c r="H530" s="27"/>
      <c r="I530" s="24"/>
      <c r="J530" s="24"/>
      <c r="K530" s="24"/>
      <c r="L530" s="24"/>
      <c r="M530" s="24"/>
      <c r="N530" s="24"/>
      <c r="O530" s="24"/>
      <c r="P530" s="24"/>
      <c r="Q530" s="24"/>
      <c r="R530" s="24"/>
      <c r="S530" s="24"/>
      <c r="T530" s="24"/>
      <c r="U530" s="24"/>
      <c r="V530" s="24"/>
      <c r="W530" s="24"/>
      <c r="X530" s="24"/>
      <c r="Y530" s="24"/>
      <c r="Z530" s="24"/>
      <c r="AA530" s="24"/>
      <c r="AB530" s="24"/>
      <c r="AC530" s="24"/>
    </row>
    <row r="531">
      <c r="A531" s="24"/>
      <c r="B531" s="24"/>
      <c r="C531" s="24"/>
      <c r="D531" s="24"/>
      <c r="E531" s="24"/>
      <c r="F531" s="24"/>
      <c r="G531" s="24"/>
      <c r="H531" s="27"/>
      <c r="I531" s="24"/>
      <c r="J531" s="24"/>
      <c r="K531" s="24"/>
      <c r="L531" s="24"/>
      <c r="M531" s="24"/>
      <c r="N531" s="24"/>
      <c r="O531" s="24"/>
      <c r="P531" s="24"/>
      <c r="Q531" s="24"/>
      <c r="R531" s="24"/>
      <c r="S531" s="24"/>
      <c r="T531" s="24"/>
      <c r="U531" s="24"/>
      <c r="V531" s="24"/>
      <c r="W531" s="24"/>
      <c r="X531" s="24"/>
      <c r="Y531" s="24"/>
      <c r="Z531" s="24"/>
      <c r="AA531" s="24"/>
      <c r="AB531" s="24"/>
      <c r="AC531" s="24"/>
    </row>
    <row r="532">
      <c r="A532" s="24"/>
      <c r="B532" s="24"/>
      <c r="C532" s="24"/>
      <c r="D532" s="24"/>
      <c r="E532" s="24"/>
      <c r="F532" s="24"/>
      <c r="G532" s="24"/>
      <c r="H532" s="27"/>
      <c r="I532" s="24"/>
      <c r="J532" s="24"/>
      <c r="K532" s="24"/>
      <c r="L532" s="24"/>
      <c r="M532" s="24"/>
      <c r="N532" s="24"/>
      <c r="O532" s="24"/>
      <c r="P532" s="24"/>
      <c r="Q532" s="24"/>
      <c r="R532" s="24"/>
      <c r="S532" s="24"/>
      <c r="T532" s="24"/>
      <c r="U532" s="24"/>
      <c r="V532" s="24"/>
      <c r="W532" s="24"/>
      <c r="X532" s="24"/>
      <c r="Y532" s="24"/>
      <c r="Z532" s="24"/>
      <c r="AA532" s="24"/>
      <c r="AB532" s="24"/>
      <c r="AC532" s="24"/>
    </row>
    <row r="533">
      <c r="A533" s="24"/>
      <c r="B533" s="24"/>
      <c r="C533" s="24"/>
      <c r="D533" s="24"/>
      <c r="E533" s="24"/>
      <c r="F533" s="24"/>
      <c r="G533" s="24"/>
      <c r="H533" s="27"/>
      <c r="I533" s="24"/>
      <c r="J533" s="24"/>
      <c r="K533" s="24"/>
      <c r="L533" s="24"/>
      <c r="M533" s="24"/>
      <c r="N533" s="24"/>
      <c r="O533" s="24"/>
      <c r="P533" s="24"/>
      <c r="Q533" s="24"/>
      <c r="R533" s="24"/>
      <c r="S533" s="24"/>
      <c r="T533" s="24"/>
      <c r="U533" s="24"/>
      <c r="V533" s="24"/>
      <c r="W533" s="24"/>
      <c r="X533" s="24"/>
      <c r="Y533" s="24"/>
      <c r="Z533" s="24"/>
      <c r="AA533" s="24"/>
      <c r="AB533" s="24"/>
      <c r="AC533" s="24"/>
    </row>
    <row r="534">
      <c r="A534" s="24"/>
      <c r="B534" s="24"/>
      <c r="C534" s="24"/>
      <c r="D534" s="24"/>
      <c r="E534" s="24"/>
      <c r="F534" s="24"/>
      <c r="G534" s="24"/>
      <c r="H534" s="27"/>
      <c r="I534" s="24"/>
      <c r="J534" s="24"/>
      <c r="K534" s="24"/>
      <c r="L534" s="24"/>
      <c r="M534" s="24"/>
      <c r="N534" s="24"/>
      <c r="O534" s="24"/>
      <c r="P534" s="24"/>
      <c r="Q534" s="24"/>
      <c r="R534" s="24"/>
      <c r="S534" s="24"/>
      <c r="T534" s="24"/>
      <c r="U534" s="24"/>
      <c r="V534" s="24"/>
      <c r="W534" s="24"/>
      <c r="X534" s="24"/>
      <c r="Y534" s="24"/>
      <c r="Z534" s="24"/>
      <c r="AA534" s="24"/>
      <c r="AB534" s="24"/>
      <c r="AC534" s="24"/>
    </row>
    <row r="535">
      <c r="A535" s="24"/>
      <c r="B535" s="24"/>
      <c r="C535" s="24"/>
      <c r="D535" s="24"/>
      <c r="E535" s="24"/>
      <c r="F535" s="24"/>
      <c r="G535" s="24"/>
      <c r="H535" s="27"/>
      <c r="I535" s="24"/>
      <c r="J535" s="24"/>
      <c r="K535" s="24"/>
      <c r="L535" s="24"/>
      <c r="M535" s="24"/>
      <c r="N535" s="24"/>
      <c r="O535" s="24"/>
      <c r="P535" s="24"/>
      <c r="Q535" s="24"/>
      <c r="R535" s="24"/>
      <c r="S535" s="24"/>
      <c r="T535" s="24"/>
      <c r="U535" s="24"/>
      <c r="V535" s="24"/>
      <c r="W535" s="24"/>
      <c r="X535" s="24"/>
      <c r="Y535" s="24"/>
      <c r="Z535" s="24"/>
      <c r="AA535" s="24"/>
      <c r="AB535" s="24"/>
      <c r="AC535" s="24"/>
    </row>
    <row r="536">
      <c r="A536" s="24"/>
      <c r="B536" s="24"/>
      <c r="C536" s="24"/>
      <c r="D536" s="24"/>
      <c r="E536" s="24"/>
      <c r="F536" s="24"/>
      <c r="G536" s="24"/>
      <c r="H536" s="27"/>
      <c r="I536" s="24"/>
      <c r="J536" s="24"/>
      <c r="K536" s="24"/>
      <c r="L536" s="24"/>
      <c r="M536" s="24"/>
      <c r="N536" s="24"/>
      <c r="O536" s="24"/>
      <c r="P536" s="24"/>
      <c r="Q536" s="24"/>
      <c r="R536" s="24"/>
      <c r="S536" s="24"/>
      <c r="T536" s="24"/>
      <c r="U536" s="24"/>
      <c r="V536" s="24"/>
      <c r="W536" s="24"/>
      <c r="X536" s="24"/>
      <c r="Y536" s="24"/>
      <c r="Z536" s="24"/>
      <c r="AA536" s="24"/>
      <c r="AB536" s="24"/>
      <c r="AC536" s="24"/>
    </row>
    <row r="537">
      <c r="A537" s="24"/>
      <c r="B537" s="24"/>
      <c r="C537" s="24"/>
      <c r="D537" s="24"/>
      <c r="E537" s="24"/>
      <c r="F537" s="24"/>
      <c r="G537" s="24"/>
      <c r="H537" s="27"/>
      <c r="I537" s="24"/>
      <c r="J537" s="24"/>
      <c r="K537" s="24"/>
      <c r="L537" s="24"/>
      <c r="M537" s="24"/>
      <c r="N537" s="24"/>
      <c r="O537" s="24"/>
      <c r="P537" s="24"/>
      <c r="Q537" s="24"/>
      <c r="R537" s="24"/>
      <c r="S537" s="24"/>
      <c r="T537" s="24"/>
      <c r="U537" s="24"/>
      <c r="V537" s="24"/>
      <c r="W537" s="24"/>
      <c r="X537" s="24"/>
      <c r="Y537" s="24"/>
      <c r="Z537" s="24"/>
      <c r="AA537" s="24"/>
      <c r="AB537" s="24"/>
      <c r="AC537" s="24"/>
    </row>
    <row r="538">
      <c r="A538" s="24"/>
      <c r="B538" s="24"/>
      <c r="C538" s="24"/>
      <c r="D538" s="24"/>
      <c r="E538" s="24"/>
      <c r="F538" s="24"/>
      <c r="G538" s="24"/>
      <c r="H538" s="27"/>
      <c r="I538" s="24"/>
      <c r="J538" s="24"/>
      <c r="K538" s="24"/>
      <c r="L538" s="24"/>
      <c r="M538" s="24"/>
      <c r="N538" s="24"/>
      <c r="O538" s="24"/>
      <c r="P538" s="24"/>
      <c r="Q538" s="24"/>
      <c r="R538" s="24"/>
      <c r="S538" s="24"/>
      <c r="T538" s="24"/>
      <c r="U538" s="24"/>
      <c r="V538" s="24"/>
      <c r="W538" s="24"/>
      <c r="X538" s="24"/>
      <c r="Y538" s="24"/>
      <c r="Z538" s="24"/>
      <c r="AA538" s="24"/>
      <c r="AB538" s="24"/>
      <c r="AC538" s="24"/>
    </row>
    <row r="539">
      <c r="A539" s="24"/>
      <c r="B539" s="24"/>
      <c r="C539" s="24"/>
      <c r="D539" s="24"/>
      <c r="E539" s="24"/>
      <c r="F539" s="24"/>
      <c r="G539" s="24"/>
      <c r="H539" s="27"/>
      <c r="I539" s="24"/>
      <c r="J539" s="24"/>
      <c r="K539" s="24"/>
      <c r="L539" s="24"/>
      <c r="M539" s="24"/>
      <c r="N539" s="24"/>
      <c r="O539" s="24"/>
      <c r="P539" s="24"/>
      <c r="Q539" s="24"/>
      <c r="R539" s="24"/>
      <c r="S539" s="24"/>
      <c r="T539" s="24"/>
      <c r="U539" s="24"/>
      <c r="V539" s="24"/>
      <c r="W539" s="24"/>
      <c r="X539" s="24"/>
      <c r="Y539" s="24"/>
      <c r="Z539" s="24"/>
      <c r="AA539" s="24"/>
      <c r="AB539" s="24"/>
      <c r="AC539" s="24"/>
    </row>
    <row r="540">
      <c r="A540" s="24"/>
      <c r="B540" s="24"/>
      <c r="C540" s="24"/>
      <c r="D540" s="24"/>
      <c r="E540" s="24"/>
      <c r="F540" s="24"/>
      <c r="G540" s="24"/>
      <c r="H540" s="27"/>
      <c r="I540" s="24"/>
      <c r="J540" s="24"/>
      <c r="K540" s="24"/>
      <c r="L540" s="24"/>
      <c r="M540" s="24"/>
      <c r="N540" s="24"/>
      <c r="O540" s="24"/>
      <c r="P540" s="24"/>
      <c r="Q540" s="24"/>
      <c r="R540" s="24"/>
      <c r="S540" s="24"/>
      <c r="T540" s="24"/>
      <c r="U540" s="24"/>
      <c r="V540" s="24"/>
      <c r="W540" s="24"/>
      <c r="X540" s="24"/>
      <c r="Y540" s="24"/>
      <c r="Z540" s="24"/>
      <c r="AA540" s="24"/>
      <c r="AB540" s="24"/>
      <c r="AC540" s="24"/>
    </row>
    <row r="541">
      <c r="A541" s="24"/>
      <c r="B541" s="24"/>
      <c r="C541" s="24"/>
      <c r="D541" s="24"/>
      <c r="E541" s="24"/>
      <c r="F541" s="24"/>
      <c r="G541" s="24"/>
      <c r="H541" s="27"/>
      <c r="I541" s="24"/>
      <c r="J541" s="24"/>
      <c r="K541" s="24"/>
      <c r="L541" s="24"/>
      <c r="M541" s="24"/>
      <c r="N541" s="24"/>
      <c r="O541" s="24"/>
      <c r="P541" s="24"/>
      <c r="Q541" s="24"/>
      <c r="R541" s="24"/>
      <c r="S541" s="24"/>
      <c r="T541" s="24"/>
      <c r="U541" s="24"/>
      <c r="V541" s="24"/>
      <c r="W541" s="24"/>
      <c r="X541" s="24"/>
      <c r="Y541" s="24"/>
      <c r="Z541" s="24"/>
      <c r="AA541" s="24"/>
      <c r="AB541" s="24"/>
      <c r="AC541" s="24"/>
    </row>
    <row r="542">
      <c r="A542" s="24"/>
      <c r="B542" s="24"/>
      <c r="C542" s="24"/>
      <c r="D542" s="24"/>
      <c r="E542" s="24"/>
      <c r="F542" s="24"/>
      <c r="G542" s="24"/>
      <c r="H542" s="27"/>
      <c r="I542" s="24"/>
      <c r="J542" s="24"/>
      <c r="K542" s="24"/>
      <c r="L542" s="24"/>
      <c r="M542" s="24"/>
      <c r="N542" s="24"/>
      <c r="O542" s="24"/>
      <c r="P542" s="24"/>
      <c r="Q542" s="24"/>
      <c r="R542" s="24"/>
      <c r="S542" s="24"/>
      <c r="T542" s="24"/>
      <c r="U542" s="24"/>
      <c r="V542" s="24"/>
      <c r="W542" s="24"/>
      <c r="X542" s="24"/>
      <c r="Y542" s="24"/>
      <c r="Z542" s="24"/>
      <c r="AA542" s="24"/>
      <c r="AB542" s="24"/>
      <c r="AC542" s="24"/>
    </row>
    <row r="543">
      <c r="A543" s="24"/>
      <c r="B543" s="24"/>
      <c r="C543" s="24"/>
      <c r="D543" s="24"/>
      <c r="E543" s="24"/>
      <c r="F543" s="24"/>
      <c r="G543" s="24"/>
      <c r="H543" s="27"/>
      <c r="I543" s="24"/>
      <c r="J543" s="24"/>
      <c r="K543" s="24"/>
      <c r="L543" s="24"/>
      <c r="M543" s="24"/>
      <c r="N543" s="24"/>
      <c r="O543" s="24"/>
      <c r="P543" s="24"/>
      <c r="Q543" s="24"/>
      <c r="R543" s="24"/>
      <c r="S543" s="24"/>
      <c r="T543" s="24"/>
      <c r="U543" s="24"/>
      <c r="V543" s="24"/>
      <c r="W543" s="24"/>
      <c r="X543" s="24"/>
      <c r="Y543" s="24"/>
      <c r="Z543" s="24"/>
      <c r="AA543" s="24"/>
      <c r="AB543" s="24"/>
      <c r="AC543" s="24"/>
    </row>
    <row r="544">
      <c r="A544" s="24"/>
      <c r="B544" s="24"/>
      <c r="C544" s="24"/>
      <c r="D544" s="24"/>
      <c r="E544" s="24"/>
      <c r="F544" s="24"/>
      <c r="G544" s="24"/>
      <c r="H544" s="27"/>
      <c r="I544" s="24"/>
      <c r="J544" s="24"/>
      <c r="K544" s="24"/>
      <c r="L544" s="24"/>
      <c r="M544" s="24"/>
      <c r="N544" s="24"/>
      <c r="O544" s="24"/>
      <c r="P544" s="24"/>
      <c r="Q544" s="24"/>
      <c r="R544" s="24"/>
      <c r="S544" s="24"/>
      <c r="T544" s="24"/>
      <c r="U544" s="24"/>
      <c r="V544" s="24"/>
      <c r="W544" s="24"/>
      <c r="X544" s="24"/>
      <c r="Y544" s="24"/>
      <c r="Z544" s="24"/>
      <c r="AA544" s="24"/>
      <c r="AB544" s="24"/>
      <c r="AC544" s="24"/>
    </row>
    <row r="545">
      <c r="A545" s="24"/>
      <c r="B545" s="24"/>
      <c r="C545" s="24"/>
      <c r="D545" s="24"/>
      <c r="E545" s="24"/>
      <c r="F545" s="24"/>
      <c r="G545" s="24"/>
      <c r="H545" s="27"/>
      <c r="I545" s="24"/>
      <c r="J545" s="24"/>
      <c r="K545" s="24"/>
      <c r="L545" s="24"/>
      <c r="M545" s="24"/>
      <c r="N545" s="24"/>
      <c r="O545" s="24"/>
      <c r="P545" s="24"/>
      <c r="Q545" s="24"/>
      <c r="R545" s="24"/>
      <c r="S545" s="24"/>
      <c r="T545" s="24"/>
      <c r="U545" s="24"/>
      <c r="V545" s="24"/>
      <c r="W545" s="24"/>
      <c r="X545" s="24"/>
      <c r="Y545" s="24"/>
      <c r="Z545" s="24"/>
      <c r="AA545" s="24"/>
      <c r="AB545" s="24"/>
      <c r="AC545" s="24"/>
    </row>
    <row r="546">
      <c r="A546" s="24"/>
      <c r="B546" s="24"/>
      <c r="C546" s="24"/>
      <c r="D546" s="24"/>
      <c r="E546" s="24"/>
      <c r="F546" s="24"/>
      <c r="G546" s="24"/>
      <c r="H546" s="27"/>
      <c r="I546" s="24"/>
      <c r="J546" s="24"/>
      <c r="K546" s="24"/>
      <c r="L546" s="24"/>
      <c r="M546" s="24"/>
      <c r="N546" s="24"/>
      <c r="O546" s="24"/>
      <c r="P546" s="24"/>
      <c r="Q546" s="24"/>
      <c r="R546" s="24"/>
      <c r="S546" s="24"/>
      <c r="T546" s="24"/>
      <c r="U546" s="24"/>
      <c r="V546" s="24"/>
      <c r="W546" s="24"/>
      <c r="X546" s="24"/>
      <c r="Y546" s="24"/>
      <c r="Z546" s="24"/>
      <c r="AA546" s="24"/>
      <c r="AB546" s="24"/>
      <c r="AC546" s="24"/>
    </row>
    <row r="547">
      <c r="A547" s="24"/>
      <c r="B547" s="24"/>
      <c r="C547" s="24"/>
      <c r="D547" s="24"/>
      <c r="E547" s="24"/>
      <c r="F547" s="24"/>
      <c r="G547" s="24"/>
      <c r="H547" s="27"/>
      <c r="I547" s="24"/>
      <c r="J547" s="24"/>
      <c r="K547" s="24"/>
      <c r="L547" s="24"/>
      <c r="M547" s="24"/>
      <c r="N547" s="24"/>
      <c r="O547" s="24"/>
      <c r="P547" s="24"/>
      <c r="Q547" s="24"/>
      <c r="R547" s="24"/>
      <c r="S547" s="24"/>
      <c r="T547" s="24"/>
      <c r="U547" s="24"/>
      <c r="V547" s="24"/>
      <c r="W547" s="24"/>
      <c r="X547" s="24"/>
      <c r="Y547" s="24"/>
      <c r="Z547" s="24"/>
      <c r="AA547" s="24"/>
      <c r="AB547" s="24"/>
      <c r="AC547" s="24"/>
    </row>
    <row r="548">
      <c r="A548" s="24"/>
      <c r="B548" s="24"/>
      <c r="C548" s="24"/>
      <c r="D548" s="24"/>
      <c r="E548" s="24"/>
      <c r="F548" s="24"/>
      <c r="G548" s="24"/>
      <c r="H548" s="27"/>
      <c r="I548" s="24"/>
      <c r="J548" s="24"/>
      <c r="K548" s="24"/>
      <c r="L548" s="24"/>
      <c r="M548" s="24"/>
      <c r="N548" s="24"/>
      <c r="O548" s="24"/>
      <c r="P548" s="24"/>
      <c r="Q548" s="24"/>
      <c r="R548" s="24"/>
      <c r="S548" s="24"/>
      <c r="T548" s="24"/>
      <c r="U548" s="24"/>
      <c r="V548" s="24"/>
      <c r="W548" s="24"/>
      <c r="X548" s="24"/>
      <c r="Y548" s="24"/>
      <c r="Z548" s="24"/>
      <c r="AA548" s="24"/>
      <c r="AB548" s="24"/>
      <c r="AC548" s="24"/>
    </row>
    <row r="549">
      <c r="A549" s="24"/>
      <c r="B549" s="24"/>
      <c r="C549" s="24"/>
      <c r="D549" s="24"/>
      <c r="E549" s="24"/>
      <c r="F549" s="24"/>
      <c r="G549" s="24"/>
      <c r="H549" s="27"/>
      <c r="I549" s="24"/>
      <c r="J549" s="24"/>
      <c r="K549" s="24"/>
      <c r="L549" s="24"/>
      <c r="M549" s="24"/>
      <c r="N549" s="24"/>
      <c r="O549" s="24"/>
      <c r="P549" s="24"/>
      <c r="Q549" s="24"/>
      <c r="R549" s="24"/>
      <c r="S549" s="24"/>
      <c r="T549" s="24"/>
      <c r="U549" s="24"/>
      <c r="V549" s="24"/>
      <c r="W549" s="24"/>
      <c r="X549" s="24"/>
      <c r="Y549" s="24"/>
      <c r="Z549" s="24"/>
      <c r="AA549" s="24"/>
      <c r="AB549" s="24"/>
      <c r="AC549" s="24"/>
    </row>
    <row r="550">
      <c r="A550" s="24"/>
      <c r="B550" s="24"/>
      <c r="C550" s="24"/>
      <c r="D550" s="24"/>
      <c r="E550" s="24"/>
      <c r="F550" s="24"/>
      <c r="G550" s="24"/>
      <c r="H550" s="27"/>
      <c r="I550" s="24"/>
      <c r="J550" s="24"/>
      <c r="K550" s="24"/>
      <c r="L550" s="24"/>
      <c r="M550" s="24"/>
      <c r="N550" s="24"/>
      <c r="O550" s="24"/>
      <c r="P550" s="24"/>
      <c r="Q550" s="24"/>
      <c r="R550" s="24"/>
      <c r="S550" s="24"/>
      <c r="T550" s="24"/>
      <c r="U550" s="24"/>
      <c r="V550" s="24"/>
      <c r="W550" s="24"/>
      <c r="X550" s="24"/>
      <c r="Y550" s="24"/>
      <c r="Z550" s="24"/>
      <c r="AA550" s="24"/>
      <c r="AB550" s="24"/>
      <c r="AC550" s="24"/>
    </row>
    <row r="551">
      <c r="A551" s="24"/>
      <c r="B551" s="24"/>
      <c r="C551" s="24"/>
      <c r="D551" s="24"/>
      <c r="E551" s="24"/>
      <c r="F551" s="24"/>
      <c r="G551" s="24"/>
      <c r="H551" s="27"/>
      <c r="I551" s="24"/>
      <c r="J551" s="24"/>
      <c r="K551" s="24"/>
      <c r="L551" s="24"/>
      <c r="M551" s="24"/>
      <c r="N551" s="24"/>
      <c r="O551" s="24"/>
      <c r="P551" s="24"/>
      <c r="Q551" s="24"/>
      <c r="R551" s="24"/>
      <c r="S551" s="24"/>
      <c r="T551" s="24"/>
      <c r="U551" s="24"/>
      <c r="V551" s="24"/>
      <c r="W551" s="24"/>
      <c r="X551" s="24"/>
      <c r="Y551" s="24"/>
      <c r="Z551" s="24"/>
      <c r="AA551" s="24"/>
      <c r="AB551" s="24"/>
      <c r="AC551" s="24"/>
    </row>
    <row r="552">
      <c r="A552" s="24"/>
      <c r="B552" s="24"/>
      <c r="C552" s="24"/>
      <c r="D552" s="24"/>
      <c r="E552" s="24"/>
      <c r="F552" s="24"/>
      <c r="G552" s="24"/>
      <c r="H552" s="27"/>
      <c r="I552" s="24"/>
      <c r="J552" s="24"/>
      <c r="K552" s="24"/>
      <c r="L552" s="24"/>
      <c r="M552" s="24"/>
      <c r="N552" s="24"/>
      <c r="O552" s="24"/>
      <c r="P552" s="24"/>
      <c r="Q552" s="24"/>
      <c r="R552" s="24"/>
      <c r="S552" s="24"/>
      <c r="T552" s="24"/>
      <c r="U552" s="24"/>
      <c r="V552" s="24"/>
      <c r="W552" s="24"/>
      <c r="X552" s="24"/>
      <c r="Y552" s="24"/>
      <c r="Z552" s="24"/>
      <c r="AA552" s="24"/>
      <c r="AB552" s="24"/>
      <c r="AC552" s="24"/>
    </row>
    <row r="553">
      <c r="A553" s="24"/>
      <c r="B553" s="24"/>
      <c r="C553" s="24"/>
      <c r="D553" s="24"/>
      <c r="E553" s="24"/>
      <c r="F553" s="24"/>
      <c r="G553" s="24"/>
      <c r="H553" s="27"/>
      <c r="I553" s="24"/>
      <c r="J553" s="24"/>
      <c r="K553" s="24"/>
      <c r="L553" s="24"/>
      <c r="M553" s="24"/>
      <c r="N553" s="24"/>
      <c r="O553" s="24"/>
      <c r="P553" s="24"/>
      <c r="Q553" s="24"/>
      <c r="R553" s="24"/>
      <c r="S553" s="24"/>
      <c r="T553" s="24"/>
      <c r="U553" s="24"/>
      <c r="V553" s="24"/>
      <c r="W553" s="24"/>
      <c r="X553" s="24"/>
      <c r="Y553" s="24"/>
      <c r="Z553" s="24"/>
      <c r="AA553" s="24"/>
      <c r="AB553" s="24"/>
      <c r="AC553" s="24"/>
    </row>
    <row r="554">
      <c r="A554" s="24"/>
      <c r="B554" s="24"/>
      <c r="C554" s="24"/>
      <c r="D554" s="24"/>
      <c r="E554" s="24"/>
      <c r="F554" s="24"/>
      <c r="G554" s="24"/>
      <c r="H554" s="27"/>
      <c r="I554" s="24"/>
      <c r="J554" s="24"/>
      <c r="K554" s="24"/>
      <c r="L554" s="24"/>
      <c r="M554" s="24"/>
      <c r="N554" s="24"/>
      <c r="O554" s="24"/>
      <c r="P554" s="24"/>
      <c r="Q554" s="24"/>
      <c r="R554" s="24"/>
      <c r="S554" s="24"/>
      <c r="T554" s="24"/>
      <c r="U554" s="24"/>
      <c r="V554" s="24"/>
      <c r="W554" s="24"/>
      <c r="X554" s="24"/>
      <c r="Y554" s="24"/>
      <c r="Z554" s="24"/>
      <c r="AA554" s="24"/>
      <c r="AB554" s="24"/>
      <c r="AC554" s="24"/>
    </row>
    <row r="555">
      <c r="A555" s="24"/>
      <c r="B555" s="24"/>
      <c r="C555" s="24"/>
      <c r="D555" s="24"/>
      <c r="E555" s="24"/>
      <c r="F555" s="24"/>
      <c r="G555" s="24"/>
      <c r="H555" s="27"/>
      <c r="I555" s="24"/>
      <c r="J555" s="24"/>
      <c r="K555" s="24"/>
      <c r="L555" s="24"/>
      <c r="M555" s="24"/>
      <c r="N555" s="24"/>
      <c r="O555" s="24"/>
      <c r="P555" s="24"/>
      <c r="Q555" s="24"/>
      <c r="R555" s="24"/>
      <c r="S555" s="24"/>
      <c r="T555" s="24"/>
      <c r="U555" s="24"/>
      <c r="V555" s="24"/>
      <c r="W555" s="24"/>
      <c r="X555" s="24"/>
      <c r="Y555" s="24"/>
      <c r="Z555" s="24"/>
      <c r="AA555" s="24"/>
      <c r="AB555" s="24"/>
      <c r="AC555" s="24"/>
    </row>
    <row r="556">
      <c r="A556" s="24"/>
      <c r="B556" s="24"/>
      <c r="C556" s="24"/>
      <c r="D556" s="24"/>
      <c r="E556" s="24"/>
      <c r="F556" s="24"/>
      <c r="G556" s="24"/>
      <c r="H556" s="27"/>
      <c r="I556" s="24"/>
      <c r="J556" s="24"/>
      <c r="K556" s="24"/>
      <c r="L556" s="24"/>
      <c r="M556" s="24"/>
      <c r="N556" s="24"/>
      <c r="O556" s="24"/>
      <c r="P556" s="24"/>
      <c r="Q556" s="24"/>
      <c r="R556" s="24"/>
      <c r="S556" s="24"/>
      <c r="T556" s="24"/>
      <c r="U556" s="24"/>
      <c r="V556" s="24"/>
      <c r="W556" s="24"/>
      <c r="X556" s="24"/>
      <c r="Y556" s="24"/>
      <c r="Z556" s="24"/>
      <c r="AA556" s="24"/>
      <c r="AB556" s="24"/>
      <c r="AC556" s="24"/>
    </row>
    <row r="557">
      <c r="A557" s="24"/>
      <c r="B557" s="24"/>
      <c r="C557" s="24"/>
      <c r="D557" s="24"/>
      <c r="E557" s="24"/>
      <c r="F557" s="24"/>
      <c r="G557" s="24"/>
      <c r="H557" s="27"/>
      <c r="I557" s="24"/>
      <c r="J557" s="24"/>
      <c r="K557" s="24"/>
      <c r="L557" s="24"/>
      <c r="M557" s="24"/>
      <c r="N557" s="24"/>
      <c r="O557" s="24"/>
      <c r="P557" s="24"/>
      <c r="Q557" s="24"/>
      <c r="R557" s="24"/>
      <c r="S557" s="24"/>
      <c r="T557" s="24"/>
      <c r="U557" s="24"/>
      <c r="V557" s="24"/>
      <c r="W557" s="24"/>
      <c r="X557" s="24"/>
      <c r="Y557" s="24"/>
      <c r="Z557" s="24"/>
      <c r="AA557" s="24"/>
      <c r="AB557" s="24"/>
      <c r="AC557" s="24"/>
    </row>
    <row r="558">
      <c r="A558" s="24"/>
      <c r="B558" s="24"/>
      <c r="C558" s="24"/>
      <c r="D558" s="24"/>
      <c r="E558" s="24"/>
      <c r="F558" s="24"/>
      <c r="G558" s="24"/>
      <c r="H558" s="27"/>
      <c r="I558" s="24"/>
      <c r="J558" s="24"/>
      <c r="K558" s="24"/>
      <c r="L558" s="24"/>
      <c r="M558" s="24"/>
      <c r="N558" s="24"/>
      <c r="O558" s="24"/>
      <c r="P558" s="24"/>
      <c r="Q558" s="24"/>
      <c r="R558" s="24"/>
      <c r="S558" s="24"/>
      <c r="T558" s="24"/>
      <c r="U558" s="24"/>
      <c r="V558" s="24"/>
      <c r="W558" s="24"/>
      <c r="X558" s="24"/>
      <c r="Y558" s="24"/>
      <c r="Z558" s="24"/>
      <c r="AA558" s="24"/>
      <c r="AB558" s="24"/>
      <c r="AC558" s="24"/>
    </row>
    <row r="559">
      <c r="A559" s="24"/>
      <c r="B559" s="24"/>
      <c r="C559" s="24"/>
      <c r="D559" s="24"/>
      <c r="E559" s="24"/>
      <c r="F559" s="24"/>
      <c r="G559" s="24"/>
      <c r="H559" s="27"/>
      <c r="I559" s="24"/>
      <c r="J559" s="24"/>
      <c r="K559" s="24"/>
      <c r="L559" s="24"/>
      <c r="M559" s="24"/>
      <c r="N559" s="24"/>
      <c r="O559" s="24"/>
      <c r="P559" s="24"/>
      <c r="Q559" s="24"/>
      <c r="R559" s="24"/>
      <c r="S559" s="24"/>
      <c r="T559" s="24"/>
      <c r="U559" s="24"/>
      <c r="V559" s="24"/>
      <c r="W559" s="24"/>
      <c r="X559" s="24"/>
      <c r="Y559" s="24"/>
      <c r="Z559" s="24"/>
      <c r="AA559" s="24"/>
      <c r="AB559" s="24"/>
      <c r="AC559" s="24"/>
    </row>
    <row r="560">
      <c r="A560" s="24"/>
      <c r="B560" s="24"/>
      <c r="C560" s="24"/>
      <c r="D560" s="24"/>
      <c r="E560" s="24"/>
      <c r="F560" s="24"/>
      <c r="G560" s="24"/>
      <c r="H560" s="27"/>
      <c r="I560" s="24"/>
      <c r="J560" s="24"/>
      <c r="K560" s="24"/>
      <c r="L560" s="24"/>
      <c r="M560" s="24"/>
      <c r="N560" s="24"/>
      <c r="O560" s="24"/>
      <c r="P560" s="24"/>
      <c r="Q560" s="24"/>
      <c r="R560" s="24"/>
      <c r="S560" s="24"/>
      <c r="T560" s="24"/>
      <c r="U560" s="24"/>
      <c r="V560" s="24"/>
      <c r="W560" s="24"/>
      <c r="X560" s="24"/>
      <c r="Y560" s="24"/>
      <c r="Z560" s="24"/>
      <c r="AA560" s="24"/>
      <c r="AB560" s="24"/>
      <c r="AC560" s="24"/>
    </row>
    <row r="561">
      <c r="A561" s="24"/>
      <c r="B561" s="24"/>
      <c r="C561" s="24"/>
      <c r="D561" s="24"/>
      <c r="E561" s="24"/>
      <c r="F561" s="24"/>
      <c r="G561" s="24"/>
      <c r="H561" s="27"/>
      <c r="I561" s="24"/>
      <c r="J561" s="24"/>
      <c r="K561" s="24"/>
      <c r="L561" s="24"/>
      <c r="M561" s="24"/>
      <c r="N561" s="24"/>
      <c r="O561" s="24"/>
      <c r="P561" s="24"/>
      <c r="Q561" s="24"/>
      <c r="R561" s="24"/>
      <c r="S561" s="24"/>
      <c r="T561" s="24"/>
      <c r="U561" s="24"/>
      <c r="V561" s="24"/>
      <c r="W561" s="24"/>
      <c r="X561" s="24"/>
      <c r="Y561" s="24"/>
      <c r="Z561" s="24"/>
      <c r="AA561" s="24"/>
      <c r="AB561" s="24"/>
      <c r="AC561" s="24"/>
    </row>
    <row r="562">
      <c r="A562" s="24"/>
      <c r="B562" s="24"/>
      <c r="C562" s="24"/>
      <c r="D562" s="24"/>
      <c r="E562" s="24"/>
      <c r="F562" s="24"/>
      <c r="G562" s="24"/>
      <c r="H562" s="27"/>
      <c r="I562" s="24"/>
      <c r="J562" s="24"/>
      <c r="K562" s="24"/>
      <c r="L562" s="24"/>
      <c r="M562" s="24"/>
      <c r="N562" s="24"/>
      <c r="O562" s="24"/>
      <c r="P562" s="24"/>
      <c r="Q562" s="24"/>
      <c r="R562" s="24"/>
      <c r="S562" s="24"/>
      <c r="T562" s="24"/>
      <c r="U562" s="24"/>
      <c r="V562" s="24"/>
      <c r="W562" s="24"/>
      <c r="X562" s="24"/>
      <c r="Y562" s="24"/>
      <c r="Z562" s="24"/>
      <c r="AA562" s="24"/>
      <c r="AB562" s="24"/>
      <c r="AC562" s="24"/>
    </row>
    <row r="563">
      <c r="A563" s="24"/>
      <c r="B563" s="24"/>
      <c r="C563" s="24"/>
      <c r="D563" s="24"/>
      <c r="E563" s="24"/>
      <c r="F563" s="24"/>
      <c r="G563" s="24"/>
      <c r="H563" s="27"/>
      <c r="I563" s="24"/>
      <c r="J563" s="24"/>
      <c r="K563" s="24"/>
      <c r="L563" s="24"/>
      <c r="M563" s="24"/>
      <c r="N563" s="24"/>
      <c r="O563" s="24"/>
      <c r="P563" s="24"/>
      <c r="Q563" s="24"/>
      <c r="R563" s="24"/>
      <c r="S563" s="24"/>
      <c r="T563" s="24"/>
      <c r="U563" s="24"/>
      <c r="V563" s="24"/>
      <c r="W563" s="24"/>
      <c r="X563" s="24"/>
      <c r="Y563" s="24"/>
      <c r="Z563" s="24"/>
      <c r="AA563" s="24"/>
      <c r="AB563" s="24"/>
      <c r="AC563" s="24"/>
    </row>
    <row r="564">
      <c r="A564" s="24"/>
      <c r="B564" s="24"/>
      <c r="C564" s="24"/>
      <c r="D564" s="24"/>
      <c r="E564" s="24"/>
      <c r="F564" s="24"/>
      <c r="G564" s="24"/>
      <c r="H564" s="27"/>
      <c r="I564" s="24"/>
      <c r="J564" s="24"/>
      <c r="K564" s="24"/>
      <c r="L564" s="24"/>
      <c r="M564" s="24"/>
      <c r="N564" s="24"/>
      <c r="O564" s="24"/>
      <c r="P564" s="24"/>
      <c r="Q564" s="24"/>
      <c r="R564" s="24"/>
      <c r="S564" s="24"/>
      <c r="T564" s="24"/>
      <c r="U564" s="24"/>
      <c r="V564" s="24"/>
      <c r="W564" s="24"/>
      <c r="X564" s="24"/>
      <c r="Y564" s="24"/>
      <c r="Z564" s="24"/>
      <c r="AA564" s="24"/>
      <c r="AB564" s="24"/>
      <c r="AC564" s="24"/>
    </row>
    <row r="565">
      <c r="A565" s="24"/>
      <c r="B565" s="24"/>
      <c r="C565" s="24"/>
      <c r="D565" s="24"/>
      <c r="E565" s="24"/>
      <c r="F565" s="24"/>
      <c r="G565" s="24"/>
      <c r="H565" s="27"/>
      <c r="I565" s="24"/>
      <c r="J565" s="24"/>
      <c r="K565" s="24"/>
      <c r="L565" s="24"/>
      <c r="M565" s="24"/>
      <c r="N565" s="24"/>
      <c r="O565" s="24"/>
      <c r="P565" s="24"/>
      <c r="Q565" s="24"/>
      <c r="R565" s="24"/>
      <c r="S565" s="24"/>
      <c r="T565" s="24"/>
      <c r="U565" s="24"/>
      <c r="V565" s="24"/>
      <c r="W565" s="24"/>
      <c r="X565" s="24"/>
      <c r="Y565" s="24"/>
      <c r="Z565" s="24"/>
      <c r="AA565" s="24"/>
      <c r="AB565" s="24"/>
      <c r="AC565" s="24"/>
    </row>
    <row r="566">
      <c r="A566" s="24"/>
      <c r="B566" s="24"/>
      <c r="C566" s="24"/>
      <c r="D566" s="24"/>
      <c r="E566" s="24"/>
      <c r="F566" s="24"/>
      <c r="G566" s="24"/>
      <c r="H566" s="27"/>
      <c r="I566" s="24"/>
      <c r="J566" s="24"/>
      <c r="K566" s="24"/>
      <c r="L566" s="24"/>
      <c r="M566" s="24"/>
      <c r="N566" s="24"/>
      <c r="O566" s="24"/>
      <c r="P566" s="24"/>
      <c r="Q566" s="24"/>
      <c r="R566" s="24"/>
      <c r="S566" s="24"/>
      <c r="T566" s="24"/>
      <c r="U566" s="24"/>
      <c r="V566" s="24"/>
      <c r="W566" s="24"/>
      <c r="X566" s="24"/>
      <c r="Y566" s="24"/>
      <c r="Z566" s="24"/>
      <c r="AA566" s="24"/>
      <c r="AB566" s="24"/>
      <c r="AC566" s="24"/>
    </row>
    <row r="567">
      <c r="A567" s="24"/>
      <c r="B567" s="24"/>
      <c r="C567" s="24"/>
      <c r="D567" s="24"/>
      <c r="E567" s="24"/>
      <c r="F567" s="24"/>
      <c r="G567" s="24"/>
      <c r="H567" s="27"/>
      <c r="I567" s="24"/>
      <c r="J567" s="24"/>
      <c r="K567" s="24"/>
      <c r="L567" s="24"/>
      <c r="M567" s="24"/>
      <c r="N567" s="24"/>
      <c r="O567" s="24"/>
      <c r="P567" s="24"/>
      <c r="Q567" s="24"/>
      <c r="R567" s="24"/>
      <c r="S567" s="24"/>
      <c r="T567" s="24"/>
      <c r="U567" s="24"/>
      <c r="V567" s="24"/>
      <c r="W567" s="24"/>
      <c r="X567" s="24"/>
      <c r="Y567" s="24"/>
      <c r="Z567" s="24"/>
      <c r="AA567" s="24"/>
      <c r="AB567" s="24"/>
      <c r="AC567" s="24"/>
    </row>
    <row r="568">
      <c r="A568" s="24"/>
      <c r="B568" s="24"/>
      <c r="C568" s="24"/>
      <c r="D568" s="24"/>
      <c r="E568" s="24"/>
      <c r="F568" s="24"/>
      <c r="G568" s="24"/>
      <c r="H568" s="27"/>
      <c r="I568" s="24"/>
      <c r="J568" s="24"/>
      <c r="K568" s="24"/>
      <c r="L568" s="24"/>
      <c r="M568" s="24"/>
      <c r="N568" s="24"/>
      <c r="O568" s="24"/>
      <c r="P568" s="24"/>
      <c r="Q568" s="24"/>
      <c r="R568" s="24"/>
      <c r="S568" s="24"/>
      <c r="T568" s="24"/>
      <c r="U568" s="24"/>
      <c r="V568" s="24"/>
      <c r="W568" s="24"/>
      <c r="X568" s="24"/>
      <c r="Y568" s="24"/>
      <c r="Z568" s="24"/>
      <c r="AA568" s="24"/>
      <c r="AB568" s="24"/>
      <c r="AC568" s="24"/>
    </row>
    <row r="569">
      <c r="A569" s="24"/>
      <c r="B569" s="24"/>
      <c r="C569" s="24"/>
      <c r="D569" s="24"/>
      <c r="E569" s="24"/>
      <c r="F569" s="24"/>
      <c r="G569" s="24"/>
      <c r="H569" s="27"/>
      <c r="I569" s="24"/>
      <c r="J569" s="24"/>
      <c r="K569" s="24"/>
      <c r="L569" s="24"/>
      <c r="M569" s="24"/>
      <c r="N569" s="24"/>
      <c r="O569" s="24"/>
      <c r="P569" s="24"/>
      <c r="Q569" s="24"/>
      <c r="R569" s="24"/>
      <c r="S569" s="24"/>
      <c r="T569" s="24"/>
      <c r="U569" s="24"/>
      <c r="V569" s="24"/>
      <c r="W569" s="24"/>
      <c r="X569" s="24"/>
      <c r="Y569" s="24"/>
      <c r="Z569" s="24"/>
      <c r="AA569" s="24"/>
      <c r="AB569" s="24"/>
      <c r="AC569" s="24"/>
    </row>
    <row r="570">
      <c r="A570" s="24"/>
      <c r="B570" s="24"/>
      <c r="C570" s="24"/>
      <c r="D570" s="24"/>
      <c r="E570" s="24"/>
      <c r="F570" s="24"/>
      <c r="G570" s="24"/>
      <c r="H570" s="27"/>
      <c r="I570" s="24"/>
      <c r="J570" s="24"/>
      <c r="K570" s="24"/>
      <c r="L570" s="24"/>
      <c r="M570" s="24"/>
      <c r="N570" s="24"/>
      <c r="O570" s="24"/>
      <c r="P570" s="24"/>
      <c r="Q570" s="24"/>
      <c r="R570" s="24"/>
      <c r="S570" s="24"/>
      <c r="T570" s="24"/>
      <c r="U570" s="24"/>
      <c r="V570" s="24"/>
      <c r="W570" s="24"/>
      <c r="X570" s="24"/>
      <c r="Y570" s="24"/>
      <c r="Z570" s="24"/>
      <c r="AA570" s="24"/>
      <c r="AB570" s="24"/>
      <c r="AC570" s="24"/>
    </row>
    <row r="571">
      <c r="A571" s="24"/>
      <c r="B571" s="24"/>
      <c r="C571" s="24"/>
      <c r="D571" s="24"/>
      <c r="E571" s="24"/>
      <c r="F571" s="24"/>
      <c r="G571" s="24"/>
      <c r="H571" s="27"/>
      <c r="I571" s="24"/>
      <c r="J571" s="24"/>
      <c r="K571" s="24"/>
      <c r="L571" s="24"/>
      <c r="M571" s="24"/>
      <c r="N571" s="24"/>
      <c r="O571" s="24"/>
      <c r="P571" s="24"/>
      <c r="Q571" s="24"/>
      <c r="R571" s="24"/>
      <c r="S571" s="24"/>
      <c r="T571" s="24"/>
      <c r="U571" s="24"/>
      <c r="V571" s="24"/>
      <c r="W571" s="24"/>
      <c r="X571" s="24"/>
      <c r="Y571" s="24"/>
      <c r="Z571" s="24"/>
      <c r="AA571" s="24"/>
      <c r="AB571" s="24"/>
      <c r="AC571" s="24"/>
    </row>
    <row r="572">
      <c r="A572" s="24"/>
      <c r="B572" s="24"/>
      <c r="C572" s="24"/>
      <c r="D572" s="24"/>
      <c r="E572" s="24"/>
      <c r="F572" s="24"/>
      <c r="G572" s="24"/>
      <c r="H572" s="27"/>
      <c r="I572" s="24"/>
      <c r="J572" s="24"/>
      <c r="K572" s="24"/>
      <c r="L572" s="24"/>
      <c r="M572" s="24"/>
      <c r="N572" s="24"/>
      <c r="O572" s="24"/>
      <c r="P572" s="24"/>
      <c r="Q572" s="24"/>
      <c r="R572" s="24"/>
      <c r="S572" s="24"/>
      <c r="T572" s="24"/>
      <c r="U572" s="24"/>
      <c r="V572" s="24"/>
      <c r="W572" s="24"/>
      <c r="X572" s="24"/>
      <c r="Y572" s="24"/>
      <c r="Z572" s="24"/>
      <c r="AA572" s="24"/>
      <c r="AB572" s="24"/>
      <c r="AC572" s="24"/>
    </row>
    <row r="573">
      <c r="A573" s="24"/>
      <c r="B573" s="24"/>
      <c r="C573" s="24"/>
      <c r="D573" s="24"/>
      <c r="E573" s="24"/>
      <c r="F573" s="24"/>
      <c r="G573" s="24"/>
      <c r="H573" s="27"/>
      <c r="I573" s="24"/>
      <c r="J573" s="24"/>
      <c r="K573" s="24"/>
      <c r="L573" s="24"/>
      <c r="M573" s="24"/>
      <c r="N573" s="24"/>
      <c r="O573" s="24"/>
      <c r="P573" s="24"/>
      <c r="Q573" s="24"/>
      <c r="R573" s="24"/>
      <c r="S573" s="24"/>
      <c r="T573" s="24"/>
      <c r="U573" s="24"/>
      <c r="V573" s="24"/>
      <c r="W573" s="24"/>
      <c r="X573" s="24"/>
      <c r="Y573" s="24"/>
      <c r="Z573" s="24"/>
      <c r="AA573" s="24"/>
      <c r="AB573" s="24"/>
      <c r="AC573" s="24"/>
    </row>
    <row r="574">
      <c r="A574" s="24"/>
      <c r="B574" s="24"/>
      <c r="C574" s="24"/>
      <c r="D574" s="24"/>
      <c r="E574" s="24"/>
      <c r="F574" s="24"/>
      <c r="G574" s="24"/>
      <c r="H574" s="27"/>
      <c r="I574" s="24"/>
      <c r="J574" s="24"/>
      <c r="K574" s="24"/>
      <c r="L574" s="24"/>
      <c r="M574" s="24"/>
      <c r="N574" s="24"/>
      <c r="O574" s="24"/>
      <c r="P574" s="24"/>
      <c r="Q574" s="24"/>
      <c r="R574" s="24"/>
      <c r="S574" s="24"/>
      <c r="T574" s="24"/>
      <c r="U574" s="24"/>
      <c r="V574" s="24"/>
      <c r="W574" s="24"/>
      <c r="X574" s="24"/>
      <c r="Y574" s="24"/>
      <c r="Z574" s="24"/>
      <c r="AA574" s="24"/>
      <c r="AB574" s="24"/>
      <c r="AC574" s="24"/>
    </row>
    <row r="575">
      <c r="A575" s="24"/>
      <c r="B575" s="24"/>
      <c r="C575" s="24"/>
      <c r="D575" s="24"/>
      <c r="E575" s="24"/>
      <c r="F575" s="24"/>
      <c r="G575" s="24"/>
      <c r="H575" s="27"/>
      <c r="I575" s="24"/>
      <c r="J575" s="24"/>
      <c r="K575" s="24"/>
      <c r="L575" s="24"/>
      <c r="M575" s="24"/>
      <c r="N575" s="24"/>
      <c r="O575" s="24"/>
      <c r="P575" s="24"/>
      <c r="Q575" s="24"/>
      <c r="R575" s="24"/>
      <c r="S575" s="24"/>
      <c r="T575" s="24"/>
      <c r="U575" s="24"/>
      <c r="V575" s="24"/>
      <c r="W575" s="24"/>
      <c r="X575" s="24"/>
      <c r="Y575" s="24"/>
      <c r="Z575" s="24"/>
      <c r="AA575" s="24"/>
      <c r="AB575" s="24"/>
      <c r="AC575" s="24"/>
    </row>
    <row r="576">
      <c r="A576" s="24"/>
      <c r="B576" s="24"/>
      <c r="C576" s="24"/>
      <c r="D576" s="24"/>
      <c r="E576" s="24"/>
      <c r="F576" s="24"/>
      <c r="G576" s="24"/>
      <c r="H576" s="27"/>
      <c r="I576" s="24"/>
      <c r="J576" s="24"/>
      <c r="K576" s="24"/>
      <c r="L576" s="24"/>
      <c r="M576" s="24"/>
      <c r="N576" s="24"/>
      <c r="O576" s="24"/>
      <c r="P576" s="24"/>
      <c r="Q576" s="24"/>
      <c r="R576" s="24"/>
      <c r="S576" s="24"/>
      <c r="T576" s="24"/>
      <c r="U576" s="24"/>
      <c r="V576" s="24"/>
      <c r="W576" s="24"/>
      <c r="X576" s="24"/>
      <c r="Y576" s="24"/>
      <c r="Z576" s="24"/>
      <c r="AA576" s="24"/>
      <c r="AB576" s="24"/>
      <c r="AC576" s="24"/>
    </row>
    <row r="577">
      <c r="A577" s="24"/>
      <c r="B577" s="24"/>
      <c r="C577" s="24"/>
      <c r="D577" s="24"/>
      <c r="E577" s="24"/>
      <c r="F577" s="24"/>
      <c r="G577" s="24"/>
      <c r="H577" s="27"/>
      <c r="I577" s="24"/>
      <c r="J577" s="24"/>
      <c r="K577" s="24"/>
      <c r="L577" s="24"/>
      <c r="M577" s="24"/>
      <c r="N577" s="24"/>
      <c r="O577" s="24"/>
      <c r="P577" s="24"/>
      <c r="Q577" s="24"/>
      <c r="R577" s="24"/>
      <c r="S577" s="24"/>
      <c r="T577" s="24"/>
      <c r="U577" s="24"/>
      <c r="V577" s="24"/>
      <c r="W577" s="24"/>
      <c r="X577" s="24"/>
      <c r="Y577" s="24"/>
      <c r="Z577" s="24"/>
      <c r="AA577" s="24"/>
      <c r="AB577" s="24"/>
      <c r="AC577" s="24"/>
    </row>
    <row r="578">
      <c r="A578" s="24"/>
      <c r="B578" s="24"/>
      <c r="C578" s="24"/>
      <c r="D578" s="24"/>
      <c r="E578" s="24"/>
      <c r="F578" s="24"/>
      <c r="G578" s="24"/>
      <c r="H578" s="27"/>
      <c r="I578" s="24"/>
      <c r="J578" s="24"/>
      <c r="K578" s="24"/>
      <c r="L578" s="24"/>
      <c r="M578" s="24"/>
      <c r="N578" s="24"/>
      <c r="O578" s="24"/>
      <c r="P578" s="24"/>
      <c r="Q578" s="24"/>
      <c r="R578" s="24"/>
      <c r="S578" s="24"/>
      <c r="T578" s="24"/>
      <c r="U578" s="24"/>
      <c r="V578" s="24"/>
      <c r="W578" s="24"/>
      <c r="X578" s="24"/>
      <c r="Y578" s="24"/>
      <c r="Z578" s="24"/>
      <c r="AA578" s="24"/>
      <c r="AB578" s="24"/>
      <c r="AC578" s="24"/>
    </row>
    <row r="579">
      <c r="A579" s="24"/>
      <c r="B579" s="24"/>
      <c r="C579" s="24"/>
      <c r="D579" s="24"/>
      <c r="E579" s="24"/>
      <c r="F579" s="24"/>
      <c r="G579" s="24"/>
      <c r="H579" s="27"/>
      <c r="I579" s="24"/>
      <c r="J579" s="24"/>
      <c r="K579" s="24"/>
      <c r="L579" s="24"/>
      <c r="M579" s="24"/>
      <c r="N579" s="24"/>
      <c r="O579" s="24"/>
      <c r="P579" s="24"/>
      <c r="Q579" s="24"/>
      <c r="R579" s="24"/>
      <c r="S579" s="24"/>
      <c r="T579" s="24"/>
      <c r="U579" s="24"/>
      <c r="V579" s="24"/>
      <c r="W579" s="24"/>
      <c r="X579" s="24"/>
      <c r="Y579" s="24"/>
      <c r="Z579" s="24"/>
      <c r="AA579" s="24"/>
      <c r="AB579" s="24"/>
      <c r="AC579" s="24"/>
    </row>
    <row r="580">
      <c r="A580" s="24"/>
      <c r="B580" s="24"/>
      <c r="C580" s="24"/>
      <c r="D580" s="24"/>
      <c r="E580" s="24"/>
      <c r="F580" s="24"/>
      <c r="G580" s="24"/>
      <c r="H580" s="27"/>
      <c r="I580" s="24"/>
      <c r="J580" s="24"/>
      <c r="K580" s="24"/>
      <c r="L580" s="24"/>
      <c r="M580" s="24"/>
      <c r="N580" s="24"/>
      <c r="O580" s="24"/>
      <c r="P580" s="24"/>
      <c r="Q580" s="24"/>
      <c r="R580" s="24"/>
      <c r="S580" s="24"/>
      <c r="T580" s="24"/>
      <c r="U580" s="24"/>
      <c r="V580" s="24"/>
      <c r="W580" s="24"/>
      <c r="X580" s="24"/>
      <c r="Y580" s="24"/>
      <c r="Z580" s="24"/>
      <c r="AA580" s="24"/>
      <c r="AB580" s="24"/>
      <c r="AC580" s="24"/>
    </row>
    <row r="581">
      <c r="A581" s="24"/>
      <c r="B581" s="24"/>
      <c r="C581" s="24"/>
      <c r="D581" s="24"/>
      <c r="E581" s="24"/>
      <c r="F581" s="24"/>
      <c r="G581" s="24"/>
      <c r="H581" s="27"/>
      <c r="I581" s="24"/>
      <c r="J581" s="24"/>
      <c r="K581" s="24"/>
      <c r="L581" s="24"/>
      <c r="M581" s="24"/>
      <c r="N581" s="24"/>
      <c r="O581" s="24"/>
      <c r="P581" s="24"/>
      <c r="Q581" s="24"/>
      <c r="R581" s="24"/>
      <c r="S581" s="24"/>
      <c r="T581" s="24"/>
      <c r="U581" s="24"/>
      <c r="V581" s="24"/>
      <c r="W581" s="24"/>
      <c r="X581" s="24"/>
      <c r="Y581" s="24"/>
      <c r="Z581" s="24"/>
      <c r="AA581" s="24"/>
      <c r="AB581" s="24"/>
      <c r="AC581" s="24"/>
    </row>
    <row r="582">
      <c r="A582" s="24"/>
      <c r="B582" s="24"/>
      <c r="C582" s="24"/>
      <c r="D582" s="24"/>
      <c r="E582" s="24"/>
      <c r="F582" s="24"/>
      <c r="G582" s="24"/>
      <c r="H582" s="27"/>
      <c r="I582" s="24"/>
      <c r="J582" s="24"/>
      <c r="K582" s="24"/>
      <c r="L582" s="24"/>
      <c r="M582" s="24"/>
      <c r="N582" s="24"/>
      <c r="O582" s="24"/>
      <c r="P582" s="24"/>
      <c r="Q582" s="24"/>
      <c r="R582" s="24"/>
      <c r="S582" s="24"/>
      <c r="T582" s="24"/>
      <c r="U582" s="24"/>
      <c r="V582" s="24"/>
      <c r="W582" s="24"/>
      <c r="X582" s="24"/>
      <c r="Y582" s="24"/>
      <c r="Z582" s="24"/>
      <c r="AA582" s="24"/>
      <c r="AB582" s="24"/>
      <c r="AC582" s="24"/>
    </row>
    <row r="583">
      <c r="A583" s="24"/>
      <c r="B583" s="24"/>
      <c r="C583" s="24"/>
      <c r="D583" s="24"/>
      <c r="E583" s="24"/>
      <c r="F583" s="24"/>
      <c r="G583" s="24"/>
      <c r="H583" s="27"/>
      <c r="I583" s="24"/>
      <c r="J583" s="24"/>
      <c r="K583" s="24"/>
      <c r="L583" s="24"/>
      <c r="M583" s="24"/>
      <c r="N583" s="24"/>
      <c r="O583" s="24"/>
      <c r="P583" s="24"/>
      <c r="Q583" s="24"/>
      <c r="R583" s="24"/>
      <c r="S583" s="24"/>
      <c r="T583" s="24"/>
      <c r="U583" s="24"/>
      <c r="V583" s="24"/>
      <c r="W583" s="24"/>
      <c r="X583" s="24"/>
      <c r="Y583" s="24"/>
      <c r="Z583" s="24"/>
      <c r="AA583" s="24"/>
      <c r="AB583" s="24"/>
      <c r="AC583" s="24"/>
    </row>
    <row r="584">
      <c r="A584" s="24"/>
      <c r="B584" s="24"/>
      <c r="C584" s="24"/>
      <c r="D584" s="24"/>
      <c r="E584" s="24"/>
      <c r="F584" s="24"/>
      <c r="G584" s="24"/>
      <c r="H584" s="27"/>
      <c r="I584" s="24"/>
      <c r="J584" s="24"/>
      <c r="K584" s="24"/>
      <c r="L584" s="24"/>
      <c r="M584" s="24"/>
      <c r="N584" s="24"/>
      <c r="O584" s="24"/>
      <c r="P584" s="24"/>
      <c r="Q584" s="24"/>
      <c r="R584" s="24"/>
      <c r="S584" s="24"/>
      <c r="T584" s="24"/>
      <c r="U584" s="24"/>
      <c r="V584" s="24"/>
      <c r="W584" s="24"/>
      <c r="X584" s="24"/>
      <c r="Y584" s="24"/>
      <c r="Z584" s="24"/>
      <c r="AA584" s="24"/>
      <c r="AB584" s="24"/>
      <c r="AC584" s="24"/>
    </row>
    <row r="585">
      <c r="A585" s="24"/>
      <c r="B585" s="24"/>
      <c r="C585" s="24"/>
      <c r="D585" s="24"/>
      <c r="E585" s="24"/>
      <c r="F585" s="24"/>
      <c r="G585" s="24"/>
      <c r="H585" s="27"/>
      <c r="I585" s="24"/>
      <c r="J585" s="24"/>
      <c r="K585" s="24"/>
      <c r="L585" s="24"/>
      <c r="M585" s="24"/>
      <c r="N585" s="24"/>
      <c r="O585" s="24"/>
      <c r="P585" s="24"/>
      <c r="Q585" s="24"/>
      <c r="R585" s="24"/>
      <c r="S585" s="24"/>
      <c r="T585" s="24"/>
      <c r="U585" s="24"/>
      <c r="V585" s="24"/>
      <c r="W585" s="24"/>
      <c r="X585" s="24"/>
      <c r="Y585" s="24"/>
      <c r="Z585" s="24"/>
      <c r="AA585" s="24"/>
      <c r="AB585" s="24"/>
      <c r="AC585" s="24"/>
    </row>
    <row r="586">
      <c r="A586" s="24"/>
      <c r="B586" s="24"/>
      <c r="C586" s="24"/>
      <c r="D586" s="24"/>
      <c r="E586" s="24"/>
      <c r="F586" s="24"/>
      <c r="G586" s="24"/>
      <c r="H586" s="27"/>
      <c r="I586" s="24"/>
      <c r="J586" s="24"/>
      <c r="K586" s="24"/>
      <c r="L586" s="24"/>
      <c r="M586" s="24"/>
      <c r="N586" s="24"/>
      <c r="O586" s="24"/>
      <c r="P586" s="24"/>
      <c r="Q586" s="24"/>
      <c r="R586" s="24"/>
      <c r="S586" s="24"/>
      <c r="T586" s="24"/>
      <c r="U586" s="24"/>
      <c r="V586" s="24"/>
      <c r="W586" s="24"/>
      <c r="X586" s="24"/>
      <c r="Y586" s="24"/>
      <c r="Z586" s="24"/>
      <c r="AA586" s="24"/>
      <c r="AB586" s="24"/>
      <c r="AC586" s="24"/>
    </row>
    <row r="587">
      <c r="A587" s="24"/>
      <c r="B587" s="24"/>
      <c r="C587" s="24"/>
      <c r="D587" s="24"/>
      <c r="E587" s="24"/>
      <c r="F587" s="24"/>
      <c r="G587" s="24"/>
      <c r="H587" s="27"/>
      <c r="I587" s="24"/>
      <c r="J587" s="24"/>
      <c r="K587" s="24"/>
      <c r="L587" s="24"/>
      <c r="M587" s="24"/>
      <c r="N587" s="24"/>
      <c r="O587" s="24"/>
      <c r="P587" s="24"/>
      <c r="Q587" s="24"/>
      <c r="R587" s="24"/>
      <c r="S587" s="24"/>
      <c r="T587" s="24"/>
      <c r="U587" s="24"/>
      <c r="V587" s="24"/>
      <c r="W587" s="24"/>
      <c r="X587" s="24"/>
      <c r="Y587" s="24"/>
      <c r="Z587" s="24"/>
      <c r="AA587" s="24"/>
      <c r="AB587" s="24"/>
      <c r="AC587" s="24"/>
    </row>
    <row r="588">
      <c r="A588" s="24"/>
      <c r="B588" s="24"/>
      <c r="C588" s="24"/>
      <c r="D588" s="24"/>
      <c r="E588" s="24"/>
      <c r="F588" s="24"/>
      <c r="G588" s="24"/>
      <c r="H588" s="27"/>
      <c r="I588" s="24"/>
      <c r="J588" s="24"/>
      <c r="K588" s="24"/>
      <c r="L588" s="24"/>
      <c r="M588" s="24"/>
      <c r="N588" s="24"/>
      <c r="O588" s="24"/>
      <c r="P588" s="24"/>
      <c r="Q588" s="24"/>
      <c r="R588" s="24"/>
      <c r="S588" s="24"/>
      <c r="T588" s="24"/>
      <c r="U588" s="24"/>
      <c r="V588" s="24"/>
      <c r="W588" s="24"/>
      <c r="X588" s="24"/>
      <c r="Y588" s="24"/>
      <c r="Z588" s="24"/>
      <c r="AA588" s="24"/>
      <c r="AB588" s="24"/>
      <c r="AC588" s="24"/>
    </row>
    <row r="589">
      <c r="A589" s="24"/>
      <c r="B589" s="24"/>
      <c r="C589" s="24"/>
      <c r="D589" s="24"/>
      <c r="E589" s="24"/>
      <c r="F589" s="24"/>
      <c r="G589" s="24"/>
      <c r="H589" s="27"/>
      <c r="I589" s="24"/>
      <c r="J589" s="24"/>
      <c r="K589" s="24"/>
      <c r="L589" s="24"/>
      <c r="M589" s="24"/>
      <c r="N589" s="24"/>
      <c r="O589" s="24"/>
      <c r="P589" s="24"/>
      <c r="Q589" s="24"/>
      <c r="R589" s="24"/>
      <c r="S589" s="24"/>
      <c r="T589" s="24"/>
      <c r="U589" s="24"/>
      <c r="V589" s="24"/>
      <c r="W589" s="24"/>
      <c r="X589" s="24"/>
      <c r="Y589" s="24"/>
      <c r="Z589" s="24"/>
      <c r="AA589" s="24"/>
      <c r="AB589" s="24"/>
      <c r="AC589" s="24"/>
    </row>
    <row r="590">
      <c r="A590" s="24"/>
      <c r="B590" s="24"/>
      <c r="C590" s="24"/>
      <c r="D590" s="24"/>
      <c r="E590" s="24"/>
      <c r="F590" s="24"/>
      <c r="G590" s="24"/>
      <c r="H590" s="27"/>
      <c r="I590" s="24"/>
      <c r="J590" s="24"/>
      <c r="K590" s="24"/>
      <c r="L590" s="24"/>
      <c r="M590" s="24"/>
      <c r="N590" s="24"/>
      <c r="O590" s="24"/>
      <c r="P590" s="24"/>
      <c r="Q590" s="24"/>
      <c r="R590" s="24"/>
      <c r="S590" s="24"/>
      <c r="T590" s="24"/>
      <c r="U590" s="24"/>
      <c r="V590" s="24"/>
      <c r="W590" s="24"/>
      <c r="X590" s="24"/>
      <c r="Y590" s="24"/>
      <c r="Z590" s="24"/>
      <c r="AA590" s="24"/>
      <c r="AB590" s="24"/>
      <c r="AC590" s="24"/>
    </row>
    <row r="591">
      <c r="A591" s="24"/>
      <c r="B591" s="24"/>
      <c r="C591" s="24"/>
      <c r="D591" s="24"/>
      <c r="E591" s="24"/>
      <c r="F591" s="24"/>
      <c r="G591" s="24"/>
      <c r="H591" s="27"/>
      <c r="I591" s="24"/>
      <c r="J591" s="24"/>
      <c r="K591" s="24"/>
      <c r="L591" s="24"/>
      <c r="M591" s="24"/>
      <c r="N591" s="24"/>
      <c r="O591" s="24"/>
      <c r="P591" s="24"/>
      <c r="Q591" s="24"/>
      <c r="R591" s="24"/>
      <c r="S591" s="24"/>
      <c r="T591" s="24"/>
      <c r="U591" s="24"/>
      <c r="V591" s="24"/>
      <c r="W591" s="24"/>
      <c r="X591" s="24"/>
      <c r="Y591" s="24"/>
      <c r="Z591" s="24"/>
      <c r="AA591" s="24"/>
      <c r="AB591" s="24"/>
      <c r="AC591" s="24"/>
    </row>
    <row r="592">
      <c r="A592" s="24"/>
      <c r="B592" s="24"/>
      <c r="C592" s="24"/>
      <c r="D592" s="24"/>
      <c r="E592" s="24"/>
      <c r="F592" s="24"/>
      <c r="G592" s="24"/>
      <c r="H592" s="27"/>
      <c r="I592" s="24"/>
      <c r="J592" s="24"/>
      <c r="K592" s="24"/>
      <c r="L592" s="24"/>
      <c r="M592" s="24"/>
      <c r="N592" s="24"/>
      <c r="O592" s="24"/>
      <c r="P592" s="24"/>
      <c r="Q592" s="24"/>
      <c r="R592" s="24"/>
      <c r="S592" s="24"/>
      <c r="T592" s="24"/>
      <c r="U592" s="24"/>
      <c r="V592" s="24"/>
      <c r="W592" s="24"/>
      <c r="X592" s="24"/>
      <c r="Y592" s="24"/>
      <c r="Z592" s="24"/>
      <c r="AA592" s="24"/>
      <c r="AB592" s="24"/>
      <c r="AC592" s="24"/>
    </row>
    <row r="593">
      <c r="A593" s="24"/>
      <c r="B593" s="24"/>
      <c r="C593" s="24"/>
      <c r="D593" s="24"/>
      <c r="E593" s="24"/>
      <c r="F593" s="24"/>
      <c r="G593" s="24"/>
      <c r="H593" s="27"/>
      <c r="I593" s="24"/>
      <c r="J593" s="24"/>
      <c r="K593" s="24"/>
      <c r="L593" s="24"/>
      <c r="M593" s="24"/>
      <c r="N593" s="24"/>
      <c r="O593" s="24"/>
      <c r="P593" s="24"/>
      <c r="Q593" s="24"/>
      <c r="R593" s="24"/>
      <c r="S593" s="24"/>
      <c r="T593" s="24"/>
      <c r="U593" s="24"/>
      <c r="V593" s="24"/>
      <c r="W593" s="24"/>
      <c r="X593" s="24"/>
      <c r="Y593" s="24"/>
      <c r="Z593" s="24"/>
      <c r="AA593" s="24"/>
      <c r="AB593" s="24"/>
      <c r="AC593" s="24"/>
    </row>
    <row r="594">
      <c r="A594" s="24"/>
      <c r="B594" s="24"/>
      <c r="C594" s="24"/>
      <c r="D594" s="24"/>
      <c r="E594" s="24"/>
      <c r="F594" s="24"/>
      <c r="G594" s="24"/>
      <c r="H594" s="27"/>
      <c r="I594" s="24"/>
      <c r="J594" s="24"/>
      <c r="K594" s="24"/>
      <c r="L594" s="24"/>
      <c r="M594" s="24"/>
      <c r="N594" s="24"/>
      <c r="O594" s="24"/>
      <c r="P594" s="24"/>
      <c r="Q594" s="24"/>
      <c r="R594" s="24"/>
      <c r="S594" s="24"/>
      <c r="T594" s="24"/>
      <c r="U594" s="24"/>
      <c r="V594" s="24"/>
      <c r="W594" s="24"/>
      <c r="X594" s="24"/>
      <c r="Y594" s="24"/>
      <c r="Z594" s="24"/>
      <c r="AA594" s="24"/>
      <c r="AB594" s="24"/>
      <c r="AC594" s="24"/>
    </row>
    <row r="595">
      <c r="A595" s="24"/>
      <c r="B595" s="24"/>
      <c r="C595" s="24"/>
      <c r="D595" s="24"/>
      <c r="E595" s="24"/>
      <c r="F595" s="24"/>
      <c r="G595" s="24"/>
      <c r="H595" s="27"/>
      <c r="I595" s="24"/>
      <c r="J595" s="24"/>
      <c r="K595" s="24"/>
      <c r="L595" s="24"/>
      <c r="M595" s="24"/>
      <c r="N595" s="24"/>
      <c r="O595" s="24"/>
      <c r="P595" s="24"/>
      <c r="Q595" s="24"/>
      <c r="R595" s="24"/>
      <c r="S595" s="24"/>
      <c r="T595" s="24"/>
      <c r="U595" s="24"/>
      <c r="V595" s="24"/>
      <c r="W595" s="24"/>
      <c r="X595" s="24"/>
      <c r="Y595" s="24"/>
      <c r="Z595" s="24"/>
      <c r="AA595" s="24"/>
      <c r="AB595" s="24"/>
      <c r="AC595" s="24"/>
    </row>
    <row r="596">
      <c r="A596" s="24"/>
      <c r="B596" s="24"/>
      <c r="C596" s="24"/>
      <c r="D596" s="24"/>
      <c r="E596" s="24"/>
      <c r="F596" s="24"/>
      <c r="G596" s="24"/>
      <c r="H596" s="27"/>
      <c r="I596" s="24"/>
      <c r="J596" s="24"/>
      <c r="K596" s="24"/>
      <c r="L596" s="24"/>
      <c r="M596" s="24"/>
      <c r="N596" s="24"/>
      <c r="O596" s="24"/>
      <c r="P596" s="24"/>
      <c r="Q596" s="24"/>
      <c r="R596" s="24"/>
      <c r="S596" s="24"/>
      <c r="T596" s="24"/>
      <c r="U596" s="24"/>
      <c r="V596" s="24"/>
      <c r="W596" s="24"/>
      <c r="X596" s="24"/>
      <c r="Y596" s="24"/>
      <c r="Z596" s="24"/>
      <c r="AA596" s="24"/>
      <c r="AB596" s="24"/>
      <c r="AC596" s="24"/>
    </row>
    <row r="597">
      <c r="A597" s="24"/>
      <c r="B597" s="24"/>
      <c r="C597" s="24"/>
      <c r="D597" s="24"/>
      <c r="E597" s="24"/>
      <c r="F597" s="24"/>
      <c r="G597" s="24"/>
      <c r="H597" s="27"/>
      <c r="I597" s="24"/>
      <c r="J597" s="24"/>
      <c r="K597" s="24"/>
      <c r="L597" s="24"/>
      <c r="M597" s="24"/>
      <c r="N597" s="24"/>
      <c r="O597" s="24"/>
      <c r="P597" s="24"/>
      <c r="Q597" s="24"/>
      <c r="R597" s="24"/>
      <c r="S597" s="24"/>
      <c r="T597" s="24"/>
      <c r="U597" s="24"/>
      <c r="V597" s="24"/>
      <c r="W597" s="24"/>
      <c r="X597" s="24"/>
      <c r="Y597" s="24"/>
      <c r="Z597" s="24"/>
      <c r="AA597" s="24"/>
      <c r="AB597" s="24"/>
      <c r="AC597" s="24"/>
    </row>
    <row r="598">
      <c r="A598" s="24"/>
      <c r="B598" s="24"/>
      <c r="C598" s="24"/>
      <c r="D598" s="24"/>
      <c r="E598" s="24"/>
      <c r="F598" s="24"/>
      <c r="G598" s="24"/>
      <c r="H598" s="27"/>
      <c r="I598" s="24"/>
      <c r="J598" s="24"/>
      <c r="K598" s="24"/>
      <c r="L598" s="24"/>
      <c r="M598" s="24"/>
      <c r="N598" s="24"/>
      <c r="O598" s="24"/>
      <c r="P598" s="24"/>
      <c r="Q598" s="24"/>
      <c r="R598" s="24"/>
      <c r="S598" s="24"/>
      <c r="T598" s="24"/>
      <c r="U598" s="24"/>
      <c r="V598" s="24"/>
      <c r="W598" s="24"/>
      <c r="X598" s="24"/>
      <c r="Y598" s="24"/>
      <c r="Z598" s="24"/>
      <c r="AA598" s="24"/>
      <c r="AB598" s="24"/>
      <c r="AC598" s="24"/>
    </row>
    <row r="599">
      <c r="A599" s="24"/>
      <c r="B599" s="24"/>
      <c r="C599" s="24"/>
      <c r="D599" s="24"/>
      <c r="E599" s="24"/>
      <c r="F599" s="24"/>
      <c r="G599" s="24"/>
      <c r="H599" s="27"/>
      <c r="I599" s="24"/>
      <c r="J599" s="24"/>
      <c r="K599" s="24"/>
      <c r="L599" s="24"/>
      <c r="M599" s="24"/>
      <c r="N599" s="24"/>
      <c r="O599" s="24"/>
      <c r="P599" s="24"/>
      <c r="Q599" s="24"/>
      <c r="R599" s="24"/>
      <c r="S599" s="24"/>
      <c r="T599" s="24"/>
      <c r="U599" s="24"/>
      <c r="V599" s="24"/>
      <c r="W599" s="24"/>
      <c r="X599" s="24"/>
      <c r="Y599" s="24"/>
      <c r="Z599" s="24"/>
      <c r="AA599" s="24"/>
      <c r="AB599" s="24"/>
      <c r="AC599" s="24"/>
    </row>
    <row r="600">
      <c r="A600" s="24"/>
      <c r="B600" s="24"/>
      <c r="C600" s="24"/>
      <c r="D600" s="24"/>
      <c r="E600" s="24"/>
      <c r="F600" s="24"/>
      <c r="G600" s="24"/>
      <c r="H600" s="27"/>
      <c r="I600" s="24"/>
      <c r="J600" s="24"/>
      <c r="K600" s="24"/>
      <c r="L600" s="24"/>
      <c r="M600" s="24"/>
      <c r="N600" s="24"/>
      <c r="O600" s="24"/>
      <c r="P600" s="24"/>
      <c r="Q600" s="24"/>
      <c r="R600" s="24"/>
      <c r="S600" s="24"/>
      <c r="T600" s="24"/>
      <c r="U600" s="24"/>
      <c r="V600" s="24"/>
      <c r="W600" s="24"/>
      <c r="X600" s="24"/>
      <c r="Y600" s="24"/>
      <c r="Z600" s="24"/>
      <c r="AA600" s="24"/>
      <c r="AB600" s="24"/>
      <c r="AC600" s="24"/>
    </row>
    <row r="601">
      <c r="A601" s="24"/>
      <c r="B601" s="24"/>
      <c r="C601" s="24"/>
      <c r="D601" s="24"/>
      <c r="E601" s="24"/>
      <c r="F601" s="24"/>
      <c r="G601" s="24"/>
      <c r="H601" s="27"/>
      <c r="I601" s="24"/>
      <c r="J601" s="24"/>
      <c r="K601" s="24"/>
      <c r="L601" s="24"/>
      <c r="M601" s="24"/>
      <c r="N601" s="24"/>
      <c r="O601" s="24"/>
      <c r="P601" s="24"/>
      <c r="Q601" s="24"/>
      <c r="R601" s="24"/>
      <c r="S601" s="24"/>
      <c r="T601" s="24"/>
      <c r="U601" s="24"/>
      <c r="V601" s="24"/>
      <c r="W601" s="24"/>
      <c r="X601" s="24"/>
      <c r="Y601" s="24"/>
      <c r="Z601" s="24"/>
      <c r="AA601" s="24"/>
      <c r="AB601" s="24"/>
      <c r="AC601" s="24"/>
    </row>
    <row r="602">
      <c r="A602" s="24"/>
      <c r="B602" s="24"/>
      <c r="C602" s="24"/>
      <c r="D602" s="24"/>
      <c r="E602" s="24"/>
      <c r="F602" s="24"/>
      <c r="G602" s="24"/>
      <c r="H602" s="27"/>
      <c r="I602" s="24"/>
      <c r="J602" s="24"/>
      <c r="K602" s="24"/>
      <c r="L602" s="24"/>
      <c r="M602" s="24"/>
      <c r="N602" s="24"/>
      <c r="O602" s="24"/>
      <c r="P602" s="24"/>
      <c r="Q602" s="24"/>
      <c r="R602" s="24"/>
      <c r="S602" s="24"/>
      <c r="T602" s="24"/>
      <c r="U602" s="24"/>
      <c r="V602" s="24"/>
      <c r="W602" s="24"/>
      <c r="X602" s="24"/>
      <c r="Y602" s="24"/>
      <c r="Z602" s="24"/>
      <c r="AA602" s="24"/>
      <c r="AB602" s="24"/>
      <c r="AC602" s="24"/>
    </row>
    <row r="603">
      <c r="A603" s="24"/>
      <c r="B603" s="24"/>
      <c r="C603" s="24"/>
      <c r="D603" s="24"/>
      <c r="E603" s="24"/>
      <c r="F603" s="24"/>
      <c r="G603" s="24"/>
      <c r="H603" s="27"/>
      <c r="I603" s="24"/>
      <c r="J603" s="24"/>
      <c r="K603" s="24"/>
      <c r="L603" s="24"/>
      <c r="M603" s="24"/>
      <c r="N603" s="24"/>
      <c r="O603" s="24"/>
      <c r="P603" s="24"/>
      <c r="Q603" s="24"/>
      <c r="R603" s="24"/>
      <c r="S603" s="24"/>
      <c r="T603" s="24"/>
      <c r="U603" s="24"/>
      <c r="V603" s="24"/>
      <c r="W603" s="24"/>
      <c r="X603" s="24"/>
      <c r="Y603" s="24"/>
      <c r="Z603" s="24"/>
      <c r="AA603" s="24"/>
      <c r="AB603" s="24"/>
      <c r="AC603" s="24"/>
    </row>
    <row r="604">
      <c r="A604" s="24"/>
      <c r="B604" s="24"/>
      <c r="C604" s="24"/>
      <c r="D604" s="24"/>
      <c r="E604" s="24"/>
      <c r="F604" s="24"/>
      <c r="G604" s="24"/>
      <c r="H604" s="27"/>
      <c r="I604" s="24"/>
      <c r="J604" s="24"/>
      <c r="K604" s="24"/>
      <c r="L604" s="24"/>
      <c r="M604" s="24"/>
      <c r="N604" s="24"/>
      <c r="O604" s="24"/>
      <c r="P604" s="24"/>
      <c r="Q604" s="24"/>
      <c r="R604" s="24"/>
      <c r="S604" s="24"/>
      <c r="T604" s="24"/>
      <c r="U604" s="24"/>
      <c r="V604" s="24"/>
      <c r="W604" s="24"/>
      <c r="X604" s="24"/>
      <c r="Y604" s="24"/>
      <c r="Z604" s="24"/>
      <c r="AA604" s="24"/>
      <c r="AB604" s="24"/>
      <c r="AC604" s="24"/>
    </row>
    <row r="605">
      <c r="A605" s="24"/>
      <c r="B605" s="24"/>
      <c r="C605" s="24"/>
      <c r="D605" s="24"/>
      <c r="E605" s="24"/>
      <c r="F605" s="24"/>
      <c r="G605" s="24"/>
      <c r="H605" s="27"/>
      <c r="I605" s="24"/>
      <c r="J605" s="24"/>
      <c r="K605" s="24"/>
      <c r="L605" s="24"/>
      <c r="M605" s="24"/>
      <c r="N605" s="24"/>
      <c r="O605" s="24"/>
      <c r="P605" s="24"/>
      <c r="Q605" s="24"/>
      <c r="R605" s="24"/>
      <c r="S605" s="24"/>
      <c r="T605" s="24"/>
      <c r="U605" s="24"/>
      <c r="V605" s="24"/>
      <c r="W605" s="24"/>
      <c r="X605" s="24"/>
      <c r="Y605" s="24"/>
      <c r="Z605" s="24"/>
      <c r="AA605" s="24"/>
      <c r="AB605" s="24"/>
      <c r="AC605" s="24"/>
    </row>
    <row r="606">
      <c r="A606" s="24"/>
      <c r="B606" s="24"/>
      <c r="C606" s="24"/>
      <c r="D606" s="24"/>
      <c r="E606" s="24"/>
      <c r="F606" s="24"/>
      <c r="G606" s="24"/>
      <c r="H606" s="27"/>
      <c r="I606" s="24"/>
      <c r="J606" s="24"/>
      <c r="K606" s="24"/>
      <c r="L606" s="24"/>
      <c r="M606" s="24"/>
      <c r="N606" s="24"/>
      <c r="O606" s="24"/>
      <c r="P606" s="24"/>
      <c r="Q606" s="24"/>
      <c r="R606" s="24"/>
      <c r="S606" s="24"/>
      <c r="T606" s="24"/>
      <c r="U606" s="24"/>
      <c r="V606" s="24"/>
      <c r="W606" s="24"/>
      <c r="X606" s="24"/>
      <c r="Y606" s="24"/>
      <c r="Z606" s="24"/>
      <c r="AA606" s="24"/>
      <c r="AB606" s="24"/>
      <c r="AC606" s="24"/>
    </row>
    <row r="607">
      <c r="A607" s="24"/>
      <c r="B607" s="24"/>
      <c r="C607" s="24"/>
      <c r="D607" s="24"/>
      <c r="E607" s="24"/>
      <c r="F607" s="24"/>
      <c r="G607" s="24"/>
      <c r="H607" s="27"/>
      <c r="I607" s="24"/>
      <c r="J607" s="24"/>
      <c r="K607" s="24"/>
      <c r="L607" s="24"/>
      <c r="M607" s="24"/>
      <c r="N607" s="24"/>
      <c r="O607" s="24"/>
      <c r="P607" s="24"/>
      <c r="Q607" s="24"/>
      <c r="R607" s="24"/>
      <c r="S607" s="24"/>
      <c r="T607" s="24"/>
      <c r="U607" s="24"/>
      <c r="V607" s="24"/>
      <c r="W607" s="24"/>
      <c r="X607" s="24"/>
      <c r="Y607" s="24"/>
      <c r="Z607" s="24"/>
      <c r="AA607" s="24"/>
      <c r="AB607" s="24"/>
      <c r="AC607" s="24"/>
    </row>
    <row r="608">
      <c r="A608" s="24"/>
      <c r="B608" s="24"/>
      <c r="C608" s="24"/>
      <c r="D608" s="24"/>
      <c r="E608" s="24"/>
      <c r="F608" s="24"/>
      <c r="G608" s="24"/>
      <c r="H608" s="27"/>
      <c r="I608" s="24"/>
      <c r="J608" s="24"/>
      <c r="K608" s="24"/>
      <c r="L608" s="24"/>
      <c r="M608" s="24"/>
      <c r="N608" s="24"/>
      <c r="O608" s="24"/>
      <c r="P608" s="24"/>
      <c r="Q608" s="24"/>
      <c r="R608" s="24"/>
      <c r="S608" s="24"/>
      <c r="T608" s="24"/>
      <c r="U608" s="24"/>
      <c r="V608" s="24"/>
      <c r="W608" s="24"/>
      <c r="X608" s="24"/>
      <c r="Y608" s="24"/>
      <c r="Z608" s="24"/>
      <c r="AA608" s="24"/>
      <c r="AB608" s="24"/>
      <c r="AC608" s="24"/>
    </row>
    <row r="609">
      <c r="A609" s="24"/>
      <c r="B609" s="24"/>
      <c r="C609" s="24"/>
      <c r="D609" s="24"/>
      <c r="E609" s="24"/>
      <c r="F609" s="24"/>
      <c r="G609" s="24"/>
      <c r="H609" s="27"/>
      <c r="I609" s="24"/>
      <c r="J609" s="24"/>
      <c r="K609" s="24"/>
      <c r="L609" s="24"/>
      <c r="M609" s="24"/>
      <c r="N609" s="24"/>
      <c r="O609" s="24"/>
      <c r="P609" s="24"/>
      <c r="Q609" s="24"/>
      <c r="R609" s="24"/>
      <c r="S609" s="24"/>
      <c r="T609" s="24"/>
      <c r="U609" s="24"/>
      <c r="V609" s="24"/>
      <c r="W609" s="24"/>
      <c r="X609" s="24"/>
      <c r="Y609" s="24"/>
      <c r="Z609" s="24"/>
      <c r="AA609" s="24"/>
      <c r="AB609" s="24"/>
      <c r="AC609" s="24"/>
    </row>
    <row r="610">
      <c r="A610" s="24"/>
      <c r="B610" s="24"/>
      <c r="C610" s="24"/>
      <c r="D610" s="24"/>
      <c r="E610" s="24"/>
      <c r="F610" s="24"/>
      <c r="G610" s="24"/>
      <c r="H610" s="27"/>
      <c r="I610" s="24"/>
      <c r="J610" s="24"/>
      <c r="K610" s="24"/>
      <c r="L610" s="24"/>
      <c r="M610" s="24"/>
      <c r="N610" s="24"/>
      <c r="O610" s="24"/>
      <c r="P610" s="24"/>
      <c r="Q610" s="24"/>
      <c r="R610" s="24"/>
      <c r="S610" s="24"/>
      <c r="T610" s="24"/>
      <c r="U610" s="24"/>
      <c r="V610" s="24"/>
      <c r="W610" s="24"/>
      <c r="X610" s="24"/>
      <c r="Y610" s="24"/>
      <c r="Z610" s="24"/>
      <c r="AA610" s="24"/>
      <c r="AB610" s="24"/>
      <c r="AC610" s="24"/>
    </row>
    <row r="611">
      <c r="A611" s="24"/>
      <c r="B611" s="24"/>
      <c r="C611" s="24"/>
      <c r="D611" s="24"/>
      <c r="E611" s="24"/>
      <c r="F611" s="24"/>
      <c r="G611" s="24"/>
      <c r="H611" s="27"/>
      <c r="I611" s="24"/>
      <c r="J611" s="24"/>
      <c r="K611" s="24"/>
      <c r="L611" s="24"/>
      <c r="M611" s="24"/>
      <c r="N611" s="24"/>
      <c r="O611" s="24"/>
      <c r="P611" s="24"/>
      <c r="Q611" s="24"/>
      <c r="R611" s="24"/>
      <c r="S611" s="24"/>
      <c r="T611" s="24"/>
      <c r="U611" s="24"/>
      <c r="V611" s="24"/>
      <c r="W611" s="24"/>
      <c r="X611" s="24"/>
      <c r="Y611" s="24"/>
      <c r="Z611" s="24"/>
      <c r="AA611" s="24"/>
      <c r="AB611" s="24"/>
      <c r="AC611" s="24"/>
    </row>
    <row r="612">
      <c r="A612" s="24"/>
      <c r="B612" s="24"/>
      <c r="C612" s="24"/>
      <c r="D612" s="24"/>
      <c r="E612" s="24"/>
      <c r="F612" s="24"/>
      <c r="G612" s="24"/>
      <c r="H612" s="27"/>
      <c r="I612" s="24"/>
      <c r="J612" s="24"/>
      <c r="K612" s="24"/>
      <c r="L612" s="24"/>
      <c r="M612" s="24"/>
      <c r="N612" s="24"/>
      <c r="O612" s="24"/>
      <c r="P612" s="24"/>
      <c r="Q612" s="24"/>
      <c r="R612" s="24"/>
      <c r="S612" s="24"/>
      <c r="T612" s="24"/>
      <c r="U612" s="24"/>
      <c r="V612" s="24"/>
      <c r="W612" s="24"/>
      <c r="X612" s="24"/>
      <c r="Y612" s="24"/>
      <c r="Z612" s="24"/>
      <c r="AA612" s="24"/>
      <c r="AB612" s="24"/>
      <c r="AC612" s="24"/>
    </row>
    <row r="613">
      <c r="A613" s="24"/>
      <c r="B613" s="24"/>
      <c r="C613" s="24"/>
      <c r="D613" s="24"/>
      <c r="E613" s="24"/>
      <c r="F613" s="24"/>
      <c r="G613" s="24"/>
      <c r="H613" s="27"/>
      <c r="I613" s="24"/>
      <c r="J613" s="24"/>
      <c r="K613" s="24"/>
      <c r="L613" s="24"/>
      <c r="M613" s="24"/>
      <c r="N613" s="24"/>
      <c r="O613" s="24"/>
      <c r="P613" s="24"/>
      <c r="Q613" s="24"/>
      <c r="R613" s="24"/>
      <c r="S613" s="24"/>
      <c r="T613" s="24"/>
      <c r="U613" s="24"/>
      <c r="V613" s="24"/>
      <c r="W613" s="24"/>
      <c r="X613" s="24"/>
      <c r="Y613" s="24"/>
      <c r="Z613" s="24"/>
      <c r="AA613" s="24"/>
      <c r="AB613" s="24"/>
      <c r="AC613" s="24"/>
    </row>
    <row r="614">
      <c r="A614" s="24"/>
      <c r="B614" s="24"/>
      <c r="C614" s="24"/>
      <c r="D614" s="24"/>
      <c r="E614" s="24"/>
      <c r="F614" s="24"/>
      <c r="G614" s="24"/>
      <c r="H614" s="27"/>
      <c r="I614" s="24"/>
      <c r="J614" s="24"/>
      <c r="K614" s="24"/>
      <c r="L614" s="24"/>
      <c r="M614" s="24"/>
      <c r="N614" s="24"/>
      <c r="O614" s="24"/>
      <c r="P614" s="24"/>
      <c r="Q614" s="24"/>
      <c r="R614" s="24"/>
      <c r="S614" s="24"/>
      <c r="T614" s="24"/>
      <c r="U614" s="24"/>
      <c r="V614" s="24"/>
      <c r="W614" s="24"/>
      <c r="X614" s="24"/>
      <c r="Y614" s="24"/>
      <c r="Z614" s="24"/>
      <c r="AA614" s="24"/>
      <c r="AB614" s="24"/>
      <c r="AC614" s="24"/>
    </row>
    <row r="615">
      <c r="A615" s="24"/>
      <c r="B615" s="24"/>
      <c r="C615" s="24"/>
      <c r="D615" s="24"/>
      <c r="E615" s="24"/>
      <c r="F615" s="24"/>
      <c r="G615" s="24"/>
      <c r="H615" s="27"/>
      <c r="I615" s="24"/>
      <c r="J615" s="24"/>
      <c r="K615" s="24"/>
      <c r="L615" s="24"/>
      <c r="M615" s="24"/>
      <c r="N615" s="24"/>
      <c r="O615" s="24"/>
      <c r="P615" s="24"/>
      <c r="Q615" s="24"/>
      <c r="R615" s="24"/>
      <c r="S615" s="24"/>
      <c r="T615" s="24"/>
      <c r="U615" s="24"/>
      <c r="V615" s="24"/>
      <c r="W615" s="24"/>
      <c r="X615" s="24"/>
      <c r="Y615" s="24"/>
      <c r="Z615" s="24"/>
      <c r="AA615" s="24"/>
      <c r="AB615" s="24"/>
      <c r="AC615" s="24"/>
    </row>
    <row r="616">
      <c r="A616" s="24"/>
      <c r="B616" s="24"/>
      <c r="C616" s="24"/>
      <c r="D616" s="24"/>
      <c r="E616" s="24"/>
      <c r="F616" s="24"/>
      <c r="G616" s="24"/>
      <c r="H616" s="27"/>
      <c r="I616" s="24"/>
      <c r="J616" s="24"/>
      <c r="K616" s="24"/>
      <c r="L616" s="24"/>
      <c r="M616" s="24"/>
      <c r="N616" s="24"/>
      <c r="O616" s="24"/>
      <c r="P616" s="24"/>
      <c r="Q616" s="24"/>
      <c r="R616" s="24"/>
      <c r="S616" s="24"/>
      <c r="T616" s="24"/>
      <c r="U616" s="24"/>
      <c r="V616" s="24"/>
      <c r="W616" s="24"/>
      <c r="X616" s="24"/>
      <c r="Y616" s="24"/>
      <c r="Z616" s="24"/>
      <c r="AA616" s="24"/>
      <c r="AB616" s="24"/>
      <c r="AC616" s="24"/>
    </row>
    <row r="617">
      <c r="A617" s="24"/>
      <c r="B617" s="24"/>
      <c r="C617" s="24"/>
      <c r="D617" s="24"/>
      <c r="E617" s="24"/>
      <c r="F617" s="24"/>
      <c r="G617" s="24"/>
      <c r="H617" s="27"/>
      <c r="I617" s="24"/>
      <c r="J617" s="24"/>
      <c r="K617" s="24"/>
      <c r="L617" s="24"/>
      <c r="M617" s="24"/>
      <c r="N617" s="24"/>
      <c r="O617" s="24"/>
      <c r="P617" s="24"/>
      <c r="Q617" s="24"/>
      <c r="R617" s="24"/>
      <c r="S617" s="24"/>
      <c r="T617" s="24"/>
      <c r="U617" s="24"/>
      <c r="V617" s="24"/>
      <c r="W617" s="24"/>
      <c r="X617" s="24"/>
      <c r="Y617" s="24"/>
      <c r="Z617" s="24"/>
      <c r="AA617" s="24"/>
      <c r="AB617" s="24"/>
      <c r="AC617" s="24"/>
    </row>
    <row r="618">
      <c r="A618" s="24"/>
      <c r="B618" s="24"/>
      <c r="C618" s="24"/>
      <c r="D618" s="24"/>
      <c r="E618" s="24"/>
      <c r="F618" s="24"/>
      <c r="G618" s="24"/>
      <c r="H618" s="27"/>
      <c r="I618" s="24"/>
      <c r="J618" s="24"/>
      <c r="K618" s="24"/>
      <c r="L618" s="24"/>
      <c r="M618" s="24"/>
      <c r="N618" s="24"/>
      <c r="O618" s="24"/>
      <c r="P618" s="24"/>
      <c r="Q618" s="24"/>
      <c r="R618" s="24"/>
      <c r="S618" s="24"/>
      <c r="T618" s="24"/>
      <c r="U618" s="24"/>
      <c r="V618" s="24"/>
      <c r="W618" s="24"/>
      <c r="X618" s="24"/>
      <c r="Y618" s="24"/>
      <c r="Z618" s="24"/>
      <c r="AA618" s="24"/>
      <c r="AB618" s="24"/>
      <c r="AC618" s="24"/>
    </row>
    <row r="619">
      <c r="A619" s="24"/>
      <c r="B619" s="24"/>
      <c r="C619" s="24"/>
      <c r="D619" s="24"/>
      <c r="E619" s="24"/>
      <c r="F619" s="24"/>
      <c r="G619" s="24"/>
      <c r="H619" s="27"/>
      <c r="I619" s="24"/>
      <c r="J619" s="24"/>
      <c r="K619" s="24"/>
      <c r="L619" s="24"/>
      <c r="M619" s="24"/>
      <c r="N619" s="24"/>
      <c r="O619" s="24"/>
      <c r="P619" s="24"/>
      <c r="Q619" s="24"/>
      <c r="R619" s="24"/>
      <c r="S619" s="24"/>
      <c r="T619" s="24"/>
      <c r="U619" s="24"/>
      <c r="V619" s="24"/>
      <c r="W619" s="24"/>
      <c r="X619" s="24"/>
      <c r="Y619" s="24"/>
      <c r="Z619" s="24"/>
      <c r="AA619" s="24"/>
      <c r="AB619" s="24"/>
      <c r="AC619" s="24"/>
    </row>
    <row r="620">
      <c r="A620" s="24"/>
      <c r="B620" s="24"/>
      <c r="C620" s="24"/>
      <c r="D620" s="24"/>
      <c r="E620" s="24"/>
      <c r="F620" s="24"/>
      <c r="G620" s="24"/>
      <c r="H620" s="27"/>
      <c r="I620" s="24"/>
      <c r="J620" s="24"/>
      <c r="K620" s="24"/>
      <c r="L620" s="24"/>
      <c r="M620" s="24"/>
      <c r="N620" s="24"/>
      <c r="O620" s="24"/>
      <c r="P620" s="24"/>
      <c r="Q620" s="24"/>
      <c r="R620" s="24"/>
      <c r="S620" s="24"/>
      <c r="T620" s="24"/>
      <c r="U620" s="24"/>
      <c r="V620" s="24"/>
      <c r="W620" s="24"/>
      <c r="X620" s="24"/>
      <c r="Y620" s="24"/>
      <c r="Z620" s="24"/>
      <c r="AA620" s="24"/>
      <c r="AB620" s="24"/>
      <c r="AC620" s="24"/>
    </row>
    <row r="621">
      <c r="A621" s="24"/>
      <c r="B621" s="24"/>
      <c r="C621" s="24"/>
      <c r="D621" s="24"/>
      <c r="E621" s="24"/>
      <c r="F621" s="24"/>
      <c r="G621" s="24"/>
      <c r="H621" s="27"/>
      <c r="I621" s="24"/>
      <c r="J621" s="24"/>
      <c r="K621" s="24"/>
      <c r="L621" s="24"/>
      <c r="M621" s="24"/>
      <c r="N621" s="24"/>
      <c r="O621" s="24"/>
      <c r="P621" s="24"/>
      <c r="Q621" s="24"/>
      <c r="R621" s="24"/>
      <c r="S621" s="24"/>
      <c r="T621" s="24"/>
      <c r="U621" s="24"/>
      <c r="V621" s="24"/>
      <c r="W621" s="24"/>
      <c r="X621" s="24"/>
      <c r="Y621" s="24"/>
      <c r="Z621" s="24"/>
      <c r="AA621" s="24"/>
      <c r="AB621" s="24"/>
      <c r="AC621" s="24"/>
    </row>
    <row r="622">
      <c r="A622" s="24"/>
      <c r="B622" s="24"/>
      <c r="C622" s="24"/>
      <c r="D622" s="24"/>
      <c r="E622" s="24"/>
      <c r="F622" s="24"/>
      <c r="G622" s="24"/>
      <c r="H622" s="27"/>
      <c r="I622" s="24"/>
      <c r="J622" s="24"/>
      <c r="K622" s="24"/>
      <c r="L622" s="24"/>
      <c r="M622" s="24"/>
      <c r="N622" s="24"/>
      <c r="O622" s="24"/>
      <c r="P622" s="24"/>
      <c r="Q622" s="24"/>
      <c r="R622" s="24"/>
      <c r="S622" s="24"/>
      <c r="T622" s="24"/>
      <c r="U622" s="24"/>
      <c r="V622" s="24"/>
      <c r="W622" s="24"/>
      <c r="X622" s="24"/>
      <c r="Y622" s="24"/>
      <c r="Z622" s="24"/>
      <c r="AA622" s="24"/>
      <c r="AB622" s="24"/>
      <c r="AC622" s="24"/>
    </row>
    <row r="623">
      <c r="A623" s="24"/>
      <c r="B623" s="24"/>
      <c r="C623" s="24"/>
      <c r="D623" s="24"/>
      <c r="E623" s="24"/>
      <c r="F623" s="24"/>
      <c r="G623" s="24"/>
      <c r="H623" s="27"/>
      <c r="I623" s="24"/>
      <c r="J623" s="24"/>
      <c r="K623" s="24"/>
      <c r="L623" s="24"/>
      <c r="M623" s="24"/>
      <c r="N623" s="24"/>
      <c r="O623" s="24"/>
      <c r="P623" s="24"/>
      <c r="Q623" s="24"/>
      <c r="R623" s="24"/>
      <c r="S623" s="24"/>
      <c r="T623" s="24"/>
      <c r="U623" s="24"/>
      <c r="V623" s="24"/>
      <c r="W623" s="24"/>
      <c r="X623" s="24"/>
      <c r="Y623" s="24"/>
      <c r="Z623" s="24"/>
      <c r="AA623" s="24"/>
      <c r="AB623" s="24"/>
      <c r="AC623" s="24"/>
    </row>
    <row r="624">
      <c r="A624" s="24"/>
      <c r="B624" s="24"/>
      <c r="C624" s="24"/>
      <c r="D624" s="24"/>
      <c r="E624" s="24"/>
      <c r="F624" s="24"/>
      <c r="G624" s="24"/>
      <c r="H624" s="27"/>
      <c r="I624" s="24"/>
      <c r="J624" s="24"/>
      <c r="K624" s="24"/>
      <c r="L624" s="24"/>
      <c r="M624" s="24"/>
      <c r="N624" s="24"/>
      <c r="O624" s="24"/>
      <c r="P624" s="24"/>
      <c r="Q624" s="24"/>
      <c r="R624" s="24"/>
      <c r="S624" s="24"/>
      <c r="T624" s="24"/>
      <c r="U624" s="24"/>
      <c r="V624" s="24"/>
      <c r="W624" s="24"/>
      <c r="X624" s="24"/>
      <c r="Y624" s="24"/>
      <c r="Z624" s="24"/>
      <c r="AA624" s="24"/>
      <c r="AB624" s="24"/>
      <c r="AC624" s="24"/>
    </row>
    <row r="625">
      <c r="A625" s="24"/>
      <c r="B625" s="24"/>
      <c r="C625" s="24"/>
      <c r="D625" s="24"/>
      <c r="E625" s="24"/>
      <c r="F625" s="24"/>
      <c r="G625" s="24"/>
      <c r="H625" s="27"/>
      <c r="I625" s="24"/>
      <c r="J625" s="24"/>
      <c r="K625" s="24"/>
      <c r="L625" s="24"/>
      <c r="M625" s="24"/>
      <c r="N625" s="24"/>
      <c r="O625" s="24"/>
      <c r="P625" s="24"/>
      <c r="Q625" s="24"/>
      <c r="R625" s="24"/>
      <c r="S625" s="24"/>
      <c r="T625" s="24"/>
      <c r="U625" s="24"/>
      <c r="V625" s="24"/>
      <c r="W625" s="24"/>
      <c r="X625" s="24"/>
      <c r="Y625" s="24"/>
      <c r="Z625" s="24"/>
      <c r="AA625" s="24"/>
      <c r="AB625" s="24"/>
      <c r="AC625" s="24"/>
    </row>
    <row r="626">
      <c r="A626" s="24"/>
      <c r="B626" s="24"/>
      <c r="C626" s="24"/>
      <c r="D626" s="24"/>
      <c r="E626" s="24"/>
      <c r="F626" s="24"/>
      <c r="G626" s="24"/>
      <c r="H626" s="27"/>
      <c r="I626" s="24"/>
      <c r="J626" s="24"/>
      <c r="K626" s="24"/>
      <c r="L626" s="24"/>
      <c r="M626" s="24"/>
      <c r="N626" s="24"/>
      <c r="O626" s="24"/>
      <c r="P626" s="24"/>
      <c r="Q626" s="24"/>
      <c r="R626" s="24"/>
      <c r="S626" s="24"/>
      <c r="T626" s="24"/>
      <c r="U626" s="24"/>
      <c r="V626" s="24"/>
      <c r="W626" s="24"/>
      <c r="X626" s="24"/>
      <c r="Y626" s="24"/>
      <c r="Z626" s="24"/>
      <c r="AA626" s="24"/>
      <c r="AB626" s="24"/>
      <c r="AC626" s="24"/>
    </row>
    <row r="627">
      <c r="A627" s="24"/>
      <c r="B627" s="24"/>
      <c r="C627" s="24"/>
      <c r="D627" s="24"/>
      <c r="E627" s="24"/>
      <c r="F627" s="24"/>
      <c r="G627" s="24"/>
      <c r="H627" s="27"/>
      <c r="I627" s="24"/>
      <c r="J627" s="24"/>
      <c r="K627" s="24"/>
      <c r="L627" s="24"/>
      <c r="M627" s="24"/>
      <c r="N627" s="24"/>
      <c r="O627" s="24"/>
      <c r="P627" s="24"/>
      <c r="Q627" s="24"/>
      <c r="R627" s="24"/>
      <c r="S627" s="24"/>
      <c r="T627" s="24"/>
      <c r="U627" s="24"/>
      <c r="V627" s="24"/>
      <c r="W627" s="24"/>
      <c r="X627" s="24"/>
      <c r="Y627" s="24"/>
      <c r="Z627" s="24"/>
      <c r="AA627" s="24"/>
      <c r="AB627" s="24"/>
      <c r="AC627" s="24"/>
    </row>
    <row r="628">
      <c r="A628" s="24"/>
      <c r="B628" s="24"/>
      <c r="C628" s="24"/>
      <c r="D628" s="24"/>
      <c r="E628" s="24"/>
      <c r="F628" s="24"/>
      <c r="G628" s="24"/>
      <c r="H628" s="27"/>
      <c r="I628" s="24"/>
      <c r="J628" s="24"/>
      <c r="K628" s="24"/>
      <c r="L628" s="24"/>
      <c r="M628" s="24"/>
      <c r="N628" s="24"/>
      <c r="O628" s="24"/>
      <c r="P628" s="24"/>
      <c r="Q628" s="24"/>
      <c r="R628" s="24"/>
      <c r="S628" s="24"/>
      <c r="T628" s="24"/>
      <c r="U628" s="24"/>
      <c r="V628" s="24"/>
      <c r="W628" s="24"/>
      <c r="X628" s="24"/>
      <c r="Y628" s="24"/>
      <c r="Z628" s="24"/>
      <c r="AA628" s="24"/>
      <c r="AB628" s="24"/>
      <c r="AC628" s="24"/>
    </row>
    <row r="629">
      <c r="A629" s="24"/>
      <c r="B629" s="24"/>
      <c r="C629" s="24"/>
      <c r="D629" s="24"/>
      <c r="E629" s="24"/>
      <c r="F629" s="24"/>
      <c r="G629" s="24"/>
      <c r="H629" s="27"/>
      <c r="I629" s="24"/>
      <c r="J629" s="24"/>
      <c r="K629" s="24"/>
      <c r="L629" s="24"/>
      <c r="M629" s="24"/>
      <c r="N629" s="24"/>
      <c r="O629" s="24"/>
      <c r="P629" s="24"/>
      <c r="Q629" s="24"/>
      <c r="R629" s="24"/>
      <c r="S629" s="24"/>
      <c r="T629" s="24"/>
      <c r="U629" s="24"/>
      <c r="V629" s="24"/>
      <c r="W629" s="24"/>
      <c r="X629" s="24"/>
      <c r="Y629" s="24"/>
      <c r="Z629" s="24"/>
      <c r="AA629" s="24"/>
      <c r="AB629" s="24"/>
      <c r="AC629" s="24"/>
    </row>
    <row r="630">
      <c r="A630" s="24"/>
      <c r="B630" s="24"/>
      <c r="C630" s="24"/>
      <c r="D630" s="24"/>
      <c r="E630" s="24"/>
      <c r="F630" s="24"/>
      <c r="G630" s="24"/>
      <c r="H630" s="27"/>
      <c r="I630" s="24"/>
      <c r="J630" s="24"/>
      <c r="K630" s="24"/>
      <c r="L630" s="24"/>
      <c r="M630" s="24"/>
      <c r="N630" s="24"/>
      <c r="O630" s="24"/>
      <c r="P630" s="24"/>
      <c r="Q630" s="24"/>
      <c r="R630" s="24"/>
      <c r="S630" s="24"/>
      <c r="T630" s="24"/>
      <c r="U630" s="24"/>
      <c r="V630" s="24"/>
      <c r="W630" s="24"/>
      <c r="X630" s="24"/>
      <c r="Y630" s="24"/>
      <c r="Z630" s="24"/>
      <c r="AA630" s="24"/>
      <c r="AB630" s="24"/>
      <c r="AC630" s="24"/>
    </row>
    <row r="631">
      <c r="A631" s="24"/>
      <c r="B631" s="24"/>
      <c r="C631" s="24"/>
      <c r="D631" s="24"/>
      <c r="E631" s="24"/>
      <c r="F631" s="24"/>
      <c r="G631" s="24"/>
      <c r="H631" s="27"/>
      <c r="I631" s="24"/>
      <c r="J631" s="24"/>
      <c r="K631" s="24"/>
      <c r="L631" s="24"/>
      <c r="M631" s="24"/>
      <c r="N631" s="24"/>
      <c r="O631" s="24"/>
      <c r="P631" s="24"/>
      <c r="Q631" s="24"/>
      <c r="R631" s="24"/>
      <c r="S631" s="24"/>
      <c r="T631" s="24"/>
      <c r="U631" s="24"/>
      <c r="V631" s="24"/>
      <c r="W631" s="24"/>
      <c r="X631" s="24"/>
      <c r="Y631" s="24"/>
      <c r="Z631" s="24"/>
      <c r="AA631" s="24"/>
      <c r="AB631" s="24"/>
      <c r="AC631" s="24"/>
    </row>
    <row r="632">
      <c r="A632" s="24"/>
      <c r="B632" s="24"/>
      <c r="C632" s="24"/>
      <c r="D632" s="24"/>
      <c r="E632" s="24"/>
      <c r="F632" s="24"/>
      <c r="G632" s="24"/>
      <c r="H632" s="27"/>
      <c r="I632" s="24"/>
      <c r="J632" s="24"/>
      <c r="K632" s="24"/>
      <c r="L632" s="24"/>
      <c r="M632" s="24"/>
      <c r="N632" s="24"/>
      <c r="O632" s="24"/>
      <c r="P632" s="24"/>
      <c r="Q632" s="24"/>
      <c r="R632" s="24"/>
      <c r="S632" s="24"/>
      <c r="T632" s="24"/>
      <c r="U632" s="24"/>
      <c r="V632" s="24"/>
      <c r="W632" s="24"/>
      <c r="X632" s="24"/>
      <c r="Y632" s="24"/>
      <c r="Z632" s="24"/>
      <c r="AA632" s="24"/>
      <c r="AB632" s="24"/>
      <c r="AC632" s="24"/>
    </row>
    <row r="633">
      <c r="A633" s="24"/>
      <c r="B633" s="24"/>
      <c r="C633" s="24"/>
      <c r="D633" s="24"/>
      <c r="E633" s="24"/>
      <c r="F633" s="24"/>
      <c r="G633" s="24"/>
      <c r="H633" s="27"/>
      <c r="I633" s="24"/>
      <c r="J633" s="24"/>
      <c r="K633" s="24"/>
      <c r="L633" s="24"/>
      <c r="M633" s="24"/>
      <c r="N633" s="24"/>
      <c r="O633" s="24"/>
      <c r="P633" s="24"/>
      <c r="Q633" s="24"/>
      <c r="R633" s="24"/>
      <c r="S633" s="24"/>
      <c r="T633" s="24"/>
      <c r="U633" s="24"/>
      <c r="V633" s="24"/>
      <c r="W633" s="24"/>
      <c r="X633" s="24"/>
      <c r="Y633" s="24"/>
      <c r="Z633" s="24"/>
      <c r="AA633" s="24"/>
      <c r="AB633" s="24"/>
      <c r="AC633" s="24"/>
    </row>
    <row r="634">
      <c r="A634" s="24"/>
      <c r="B634" s="24"/>
      <c r="C634" s="24"/>
      <c r="D634" s="24"/>
      <c r="E634" s="24"/>
      <c r="F634" s="24"/>
      <c r="G634" s="24"/>
      <c r="H634" s="27"/>
      <c r="I634" s="24"/>
      <c r="J634" s="24"/>
      <c r="K634" s="24"/>
      <c r="L634" s="24"/>
      <c r="M634" s="24"/>
      <c r="N634" s="24"/>
      <c r="O634" s="24"/>
      <c r="P634" s="24"/>
      <c r="Q634" s="24"/>
      <c r="R634" s="24"/>
      <c r="S634" s="24"/>
      <c r="T634" s="24"/>
      <c r="U634" s="24"/>
      <c r="V634" s="24"/>
      <c r="W634" s="24"/>
      <c r="X634" s="24"/>
      <c r="Y634" s="24"/>
      <c r="Z634" s="24"/>
      <c r="AA634" s="24"/>
      <c r="AB634" s="24"/>
      <c r="AC634" s="24"/>
    </row>
    <row r="635">
      <c r="A635" s="24"/>
      <c r="B635" s="24"/>
      <c r="C635" s="24"/>
      <c r="D635" s="24"/>
      <c r="E635" s="24"/>
      <c r="F635" s="24"/>
      <c r="G635" s="24"/>
      <c r="H635" s="27"/>
      <c r="I635" s="24"/>
      <c r="J635" s="24"/>
      <c r="K635" s="24"/>
      <c r="L635" s="24"/>
      <c r="M635" s="24"/>
      <c r="N635" s="24"/>
      <c r="O635" s="24"/>
      <c r="P635" s="24"/>
      <c r="Q635" s="24"/>
      <c r="R635" s="24"/>
      <c r="S635" s="24"/>
      <c r="T635" s="24"/>
      <c r="U635" s="24"/>
      <c r="V635" s="24"/>
      <c r="W635" s="24"/>
      <c r="X635" s="24"/>
      <c r="Y635" s="24"/>
      <c r="Z635" s="24"/>
      <c r="AA635" s="24"/>
      <c r="AB635" s="24"/>
      <c r="AC635" s="24"/>
    </row>
    <row r="636">
      <c r="A636" s="24"/>
      <c r="B636" s="24"/>
      <c r="C636" s="24"/>
      <c r="D636" s="24"/>
      <c r="E636" s="24"/>
      <c r="F636" s="24"/>
      <c r="G636" s="24"/>
      <c r="H636" s="27"/>
      <c r="I636" s="24"/>
      <c r="J636" s="24"/>
      <c r="K636" s="24"/>
      <c r="L636" s="24"/>
      <c r="M636" s="24"/>
      <c r="N636" s="24"/>
      <c r="O636" s="24"/>
      <c r="P636" s="24"/>
      <c r="Q636" s="24"/>
      <c r="R636" s="24"/>
      <c r="S636" s="24"/>
      <c r="T636" s="24"/>
      <c r="U636" s="24"/>
      <c r="V636" s="24"/>
      <c r="W636" s="24"/>
      <c r="X636" s="24"/>
      <c r="Y636" s="24"/>
      <c r="Z636" s="24"/>
      <c r="AA636" s="24"/>
      <c r="AB636" s="24"/>
      <c r="AC636" s="24"/>
    </row>
    <row r="637">
      <c r="A637" s="24"/>
      <c r="B637" s="24"/>
      <c r="C637" s="24"/>
      <c r="D637" s="24"/>
      <c r="E637" s="24"/>
      <c r="F637" s="24"/>
      <c r="G637" s="24"/>
      <c r="H637" s="27"/>
      <c r="I637" s="24"/>
      <c r="J637" s="24"/>
      <c r="K637" s="24"/>
      <c r="L637" s="24"/>
      <c r="M637" s="24"/>
      <c r="N637" s="24"/>
      <c r="O637" s="24"/>
      <c r="P637" s="24"/>
      <c r="Q637" s="24"/>
      <c r="R637" s="24"/>
      <c r="S637" s="24"/>
      <c r="T637" s="24"/>
      <c r="U637" s="24"/>
      <c r="V637" s="24"/>
      <c r="W637" s="24"/>
      <c r="X637" s="24"/>
      <c r="Y637" s="24"/>
      <c r="Z637" s="24"/>
      <c r="AA637" s="24"/>
      <c r="AB637" s="24"/>
      <c r="AC637" s="24"/>
    </row>
    <row r="638">
      <c r="A638" s="24"/>
      <c r="B638" s="24"/>
      <c r="C638" s="24"/>
      <c r="D638" s="24"/>
      <c r="E638" s="24"/>
      <c r="F638" s="24"/>
      <c r="G638" s="24"/>
      <c r="H638" s="27"/>
      <c r="I638" s="24"/>
      <c r="J638" s="24"/>
      <c r="K638" s="24"/>
      <c r="L638" s="24"/>
      <c r="M638" s="24"/>
      <c r="N638" s="24"/>
      <c r="O638" s="24"/>
      <c r="P638" s="24"/>
      <c r="Q638" s="24"/>
      <c r="R638" s="24"/>
      <c r="S638" s="24"/>
      <c r="T638" s="24"/>
      <c r="U638" s="24"/>
      <c r="V638" s="24"/>
      <c r="W638" s="24"/>
      <c r="X638" s="24"/>
      <c r="Y638" s="24"/>
      <c r="Z638" s="24"/>
      <c r="AA638" s="24"/>
      <c r="AB638" s="24"/>
      <c r="AC638" s="24"/>
    </row>
    <row r="639">
      <c r="A639" s="24"/>
      <c r="B639" s="24"/>
      <c r="C639" s="24"/>
      <c r="D639" s="24"/>
      <c r="E639" s="24"/>
      <c r="F639" s="24"/>
      <c r="G639" s="24"/>
      <c r="H639" s="27"/>
      <c r="I639" s="24"/>
      <c r="J639" s="24"/>
      <c r="K639" s="24"/>
      <c r="L639" s="24"/>
      <c r="M639" s="24"/>
      <c r="N639" s="24"/>
      <c r="O639" s="24"/>
      <c r="P639" s="24"/>
      <c r="Q639" s="24"/>
      <c r="R639" s="24"/>
      <c r="S639" s="24"/>
      <c r="T639" s="24"/>
      <c r="U639" s="24"/>
      <c r="V639" s="24"/>
      <c r="W639" s="24"/>
      <c r="X639" s="24"/>
      <c r="Y639" s="24"/>
      <c r="Z639" s="24"/>
      <c r="AA639" s="24"/>
      <c r="AB639" s="24"/>
      <c r="AC639" s="24"/>
    </row>
    <row r="640">
      <c r="A640" s="24"/>
      <c r="B640" s="24"/>
      <c r="C640" s="24"/>
      <c r="D640" s="24"/>
      <c r="E640" s="24"/>
      <c r="F640" s="24"/>
      <c r="G640" s="24"/>
      <c r="H640" s="27"/>
      <c r="I640" s="24"/>
      <c r="J640" s="24"/>
      <c r="K640" s="24"/>
      <c r="L640" s="24"/>
      <c r="M640" s="24"/>
      <c r="N640" s="24"/>
      <c r="O640" s="24"/>
      <c r="P640" s="24"/>
      <c r="Q640" s="24"/>
      <c r="R640" s="24"/>
      <c r="S640" s="24"/>
      <c r="T640" s="24"/>
      <c r="U640" s="24"/>
      <c r="V640" s="24"/>
      <c r="W640" s="24"/>
      <c r="X640" s="24"/>
      <c r="Y640" s="24"/>
      <c r="Z640" s="24"/>
      <c r="AA640" s="24"/>
      <c r="AB640" s="24"/>
      <c r="AC640" s="24"/>
    </row>
    <row r="641">
      <c r="A641" s="24"/>
      <c r="B641" s="24"/>
      <c r="C641" s="24"/>
      <c r="D641" s="24"/>
      <c r="E641" s="24"/>
      <c r="F641" s="24"/>
      <c r="G641" s="24"/>
      <c r="H641" s="27"/>
      <c r="I641" s="24"/>
      <c r="J641" s="24"/>
      <c r="K641" s="24"/>
      <c r="L641" s="24"/>
      <c r="M641" s="24"/>
      <c r="N641" s="24"/>
      <c r="O641" s="24"/>
      <c r="P641" s="24"/>
      <c r="Q641" s="24"/>
      <c r="R641" s="24"/>
      <c r="S641" s="24"/>
      <c r="T641" s="24"/>
      <c r="U641" s="24"/>
      <c r="V641" s="24"/>
      <c r="W641" s="24"/>
      <c r="X641" s="24"/>
      <c r="Y641" s="24"/>
      <c r="Z641" s="24"/>
      <c r="AA641" s="24"/>
      <c r="AB641" s="24"/>
      <c r="AC641" s="24"/>
    </row>
    <row r="642">
      <c r="A642" s="24"/>
      <c r="B642" s="24"/>
      <c r="C642" s="24"/>
      <c r="D642" s="24"/>
      <c r="E642" s="24"/>
      <c r="F642" s="24"/>
      <c r="G642" s="24"/>
      <c r="H642" s="27"/>
      <c r="I642" s="24"/>
      <c r="J642" s="24"/>
      <c r="K642" s="24"/>
      <c r="L642" s="24"/>
      <c r="M642" s="24"/>
      <c r="N642" s="24"/>
      <c r="O642" s="24"/>
      <c r="P642" s="24"/>
      <c r="Q642" s="24"/>
      <c r="R642" s="24"/>
      <c r="S642" s="24"/>
      <c r="T642" s="24"/>
      <c r="U642" s="24"/>
      <c r="V642" s="24"/>
      <c r="W642" s="24"/>
      <c r="X642" s="24"/>
      <c r="Y642" s="24"/>
      <c r="Z642" s="24"/>
      <c r="AA642" s="24"/>
      <c r="AB642" s="24"/>
      <c r="AC642" s="24"/>
    </row>
    <row r="643">
      <c r="A643" s="24"/>
      <c r="B643" s="24"/>
      <c r="C643" s="24"/>
      <c r="D643" s="24"/>
      <c r="E643" s="24"/>
      <c r="F643" s="24"/>
      <c r="G643" s="24"/>
      <c r="H643" s="27"/>
      <c r="I643" s="24"/>
      <c r="J643" s="24"/>
      <c r="K643" s="24"/>
      <c r="L643" s="24"/>
      <c r="M643" s="24"/>
      <c r="N643" s="24"/>
      <c r="O643" s="24"/>
      <c r="P643" s="24"/>
      <c r="Q643" s="24"/>
      <c r="R643" s="24"/>
      <c r="S643" s="24"/>
      <c r="T643" s="24"/>
      <c r="U643" s="24"/>
      <c r="V643" s="24"/>
      <c r="W643" s="24"/>
      <c r="X643" s="24"/>
      <c r="Y643" s="24"/>
      <c r="Z643" s="24"/>
      <c r="AA643" s="24"/>
      <c r="AB643" s="24"/>
      <c r="AC643" s="24"/>
    </row>
    <row r="644">
      <c r="A644" s="24"/>
      <c r="B644" s="24"/>
      <c r="C644" s="24"/>
      <c r="D644" s="24"/>
      <c r="E644" s="24"/>
      <c r="F644" s="24"/>
      <c r="G644" s="24"/>
      <c r="H644" s="27"/>
      <c r="I644" s="24"/>
      <c r="J644" s="24"/>
      <c r="K644" s="24"/>
      <c r="L644" s="24"/>
      <c r="M644" s="24"/>
      <c r="N644" s="24"/>
      <c r="O644" s="24"/>
      <c r="P644" s="24"/>
      <c r="Q644" s="24"/>
      <c r="R644" s="24"/>
      <c r="S644" s="24"/>
      <c r="T644" s="24"/>
      <c r="U644" s="24"/>
      <c r="V644" s="24"/>
      <c r="W644" s="24"/>
      <c r="X644" s="24"/>
      <c r="Y644" s="24"/>
      <c r="Z644" s="24"/>
      <c r="AA644" s="24"/>
      <c r="AB644" s="24"/>
      <c r="AC644" s="24"/>
    </row>
    <row r="645">
      <c r="A645" s="24"/>
      <c r="B645" s="24"/>
      <c r="C645" s="24"/>
      <c r="D645" s="24"/>
      <c r="E645" s="24"/>
      <c r="F645" s="24"/>
      <c r="G645" s="24"/>
      <c r="H645" s="27"/>
      <c r="I645" s="24"/>
      <c r="J645" s="24"/>
      <c r="K645" s="24"/>
      <c r="L645" s="24"/>
      <c r="M645" s="24"/>
      <c r="N645" s="24"/>
      <c r="O645" s="24"/>
      <c r="P645" s="24"/>
      <c r="Q645" s="24"/>
      <c r="R645" s="24"/>
      <c r="S645" s="24"/>
      <c r="T645" s="24"/>
      <c r="U645" s="24"/>
      <c r="V645" s="24"/>
      <c r="W645" s="24"/>
      <c r="X645" s="24"/>
      <c r="Y645" s="24"/>
      <c r="Z645" s="24"/>
      <c r="AA645" s="24"/>
      <c r="AB645" s="24"/>
      <c r="AC645" s="24"/>
    </row>
    <row r="646">
      <c r="A646" s="24"/>
      <c r="B646" s="24"/>
      <c r="C646" s="24"/>
      <c r="D646" s="24"/>
      <c r="E646" s="24"/>
      <c r="F646" s="24"/>
      <c r="G646" s="24"/>
      <c r="H646" s="27"/>
      <c r="I646" s="24"/>
      <c r="J646" s="24"/>
      <c r="K646" s="24"/>
      <c r="L646" s="24"/>
      <c r="M646" s="24"/>
      <c r="N646" s="24"/>
      <c r="O646" s="24"/>
      <c r="P646" s="24"/>
      <c r="Q646" s="24"/>
      <c r="R646" s="24"/>
      <c r="S646" s="24"/>
      <c r="T646" s="24"/>
      <c r="U646" s="24"/>
      <c r="V646" s="24"/>
      <c r="W646" s="24"/>
      <c r="X646" s="24"/>
      <c r="Y646" s="24"/>
      <c r="Z646" s="24"/>
      <c r="AA646" s="24"/>
      <c r="AB646" s="24"/>
      <c r="AC646" s="24"/>
    </row>
    <row r="647">
      <c r="A647" s="24"/>
      <c r="B647" s="24"/>
      <c r="C647" s="24"/>
      <c r="D647" s="24"/>
      <c r="E647" s="24"/>
      <c r="F647" s="24"/>
      <c r="G647" s="24"/>
      <c r="H647" s="27"/>
      <c r="I647" s="24"/>
      <c r="J647" s="24"/>
      <c r="K647" s="24"/>
      <c r="L647" s="24"/>
      <c r="M647" s="24"/>
      <c r="N647" s="24"/>
      <c r="O647" s="24"/>
      <c r="P647" s="24"/>
      <c r="Q647" s="24"/>
      <c r="R647" s="24"/>
      <c r="S647" s="24"/>
      <c r="T647" s="24"/>
      <c r="U647" s="24"/>
      <c r="V647" s="24"/>
      <c r="W647" s="24"/>
      <c r="X647" s="24"/>
      <c r="Y647" s="24"/>
      <c r="Z647" s="24"/>
      <c r="AA647" s="24"/>
      <c r="AB647" s="24"/>
      <c r="AC647" s="24"/>
    </row>
    <row r="648">
      <c r="A648" s="24"/>
      <c r="B648" s="24"/>
      <c r="C648" s="24"/>
      <c r="D648" s="24"/>
      <c r="E648" s="24"/>
      <c r="F648" s="24"/>
      <c r="G648" s="24"/>
      <c r="H648" s="27"/>
      <c r="I648" s="24"/>
      <c r="J648" s="24"/>
      <c r="K648" s="24"/>
      <c r="L648" s="24"/>
      <c r="M648" s="24"/>
      <c r="N648" s="24"/>
      <c r="O648" s="24"/>
      <c r="P648" s="24"/>
      <c r="Q648" s="24"/>
      <c r="R648" s="24"/>
      <c r="S648" s="24"/>
      <c r="T648" s="24"/>
      <c r="U648" s="24"/>
      <c r="V648" s="24"/>
      <c r="W648" s="24"/>
      <c r="X648" s="24"/>
      <c r="Y648" s="24"/>
      <c r="Z648" s="24"/>
      <c r="AA648" s="24"/>
      <c r="AB648" s="24"/>
      <c r="AC648" s="24"/>
    </row>
    <row r="649">
      <c r="A649" s="24"/>
      <c r="B649" s="24"/>
      <c r="C649" s="24"/>
      <c r="D649" s="24"/>
      <c r="E649" s="24"/>
      <c r="F649" s="24"/>
      <c r="G649" s="24"/>
      <c r="H649" s="27"/>
      <c r="I649" s="24"/>
      <c r="J649" s="24"/>
      <c r="K649" s="24"/>
      <c r="L649" s="24"/>
      <c r="M649" s="24"/>
      <c r="N649" s="24"/>
      <c r="O649" s="24"/>
      <c r="P649" s="24"/>
      <c r="Q649" s="24"/>
      <c r="R649" s="24"/>
      <c r="S649" s="24"/>
      <c r="T649" s="24"/>
      <c r="U649" s="24"/>
      <c r="V649" s="24"/>
      <c r="W649" s="24"/>
      <c r="X649" s="24"/>
      <c r="Y649" s="24"/>
      <c r="Z649" s="24"/>
      <c r="AA649" s="24"/>
      <c r="AB649" s="24"/>
      <c r="AC649" s="24"/>
    </row>
    <row r="650">
      <c r="A650" s="24"/>
      <c r="B650" s="24"/>
      <c r="C650" s="24"/>
      <c r="D650" s="24"/>
      <c r="E650" s="24"/>
      <c r="F650" s="24"/>
      <c r="G650" s="24"/>
      <c r="H650" s="27"/>
      <c r="I650" s="24"/>
      <c r="J650" s="24"/>
      <c r="K650" s="24"/>
      <c r="L650" s="24"/>
      <c r="M650" s="24"/>
      <c r="N650" s="24"/>
      <c r="O650" s="24"/>
      <c r="P650" s="24"/>
      <c r="Q650" s="24"/>
      <c r="R650" s="24"/>
      <c r="S650" s="24"/>
      <c r="T650" s="24"/>
      <c r="U650" s="24"/>
      <c r="V650" s="24"/>
      <c r="W650" s="24"/>
      <c r="X650" s="24"/>
      <c r="Y650" s="24"/>
      <c r="Z650" s="24"/>
      <c r="AA650" s="24"/>
      <c r="AB650" s="24"/>
      <c r="AC650" s="24"/>
    </row>
    <row r="651">
      <c r="A651" s="24"/>
      <c r="B651" s="24"/>
      <c r="C651" s="24"/>
      <c r="D651" s="24"/>
      <c r="E651" s="24"/>
      <c r="F651" s="24"/>
      <c r="G651" s="24"/>
      <c r="H651" s="27"/>
      <c r="I651" s="24"/>
      <c r="J651" s="24"/>
      <c r="K651" s="24"/>
      <c r="L651" s="24"/>
      <c r="M651" s="24"/>
      <c r="N651" s="24"/>
      <c r="O651" s="24"/>
      <c r="P651" s="24"/>
      <c r="Q651" s="24"/>
      <c r="R651" s="24"/>
      <c r="S651" s="24"/>
      <c r="T651" s="24"/>
      <c r="U651" s="24"/>
      <c r="V651" s="24"/>
      <c r="W651" s="24"/>
      <c r="X651" s="24"/>
      <c r="Y651" s="24"/>
      <c r="Z651" s="24"/>
      <c r="AA651" s="24"/>
      <c r="AB651" s="24"/>
      <c r="AC651" s="24"/>
    </row>
    <row r="652">
      <c r="A652" s="24"/>
      <c r="B652" s="24"/>
      <c r="C652" s="24"/>
      <c r="D652" s="24"/>
      <c r="E652" s="24"/>
      <c r="F652" s="24"/>
      <c r="G652" s="24"/>
      <c r="H652" s="27"/>
      <c r="I652" s="24"/>
      <c r="J652" s="24"/>
      <c r="K652" s="24"/>
      <c r="L652" s="24"/>
      <c r="M652" s="24"/>
      <c r="N652" s="24"/>
      <c r="O652" s="24"/>
      <c r="P652" s="24"/>
      <c r="Q652" s="24"/>
      <c r="R652" s="24"/>
      <c r="S652" s="24"/>
      <c r="T652" s="24"/>
      <c r="U652" s="24"/>
      <c r="V652" s="24"/>
      <c r="W652" s="24"/>
      <c r="X652" s="24"/>
      <c r="Y652" s="24"/>
      <c r="Z652" s="24"/>
      <c r="AA652" s="24"/>
      <c r="AB652" s="24"/>
      <c r="AC652" s="24"/>
    </row>
    <row r="653">
      <c r="A653" s="24"/>
      <c r="B653" s="24"/>
      <c r="C653" s="24"/>
      <c r="D653" s="24"/>
      <c r="E653" s="24"/>
      <c r="F653" s="24"/>
      <c r="G653" s="24"/>
      <c r="H653" s="27"/>
      <c r="I653" s="24"/>
      <c r="J653" s="24"/>
      <c r="K653" s="24"/>
      <c r="L653" s="24"/>
      <c r="M653" s="24"/>
      <c r="N653" s="24"/>
      <c r="O653" s="24"/>
      <c r="P653" s="24"/>
      <c r="Q653" s="24"/>
      <c r="R653" s="24"/>
      <c r="S653" s="24"/>
      <c r="T653" s="24"/>
      <c r="U653" s="24"/>
      <c r="V653" s="24"/>
      <c r="W653" s="24"/>
      <c r="X653" s="24"/>
      <c r="Y653" s="24"/>
      <c r="Z653" s="24"/>
      <c r="AA653" s="24"/>
      <c r="AB653" s="24"/>
      <c r="AC653" s="24"/>
    </row>
    <row r="654">
      <c r="A654" s="24"/>
      <c r="B654" s="24"/>
      <c r="C654" s="24"/>
      <c r="D654" s="24"/>
      <c r="E654" s="24"/>
      <c r="F654" s="24"/>
      <c r="G654" s="24"/>
      <c r="H654" s="27"/>
      <c r="I654" s="24"/>
      <c r="J654" s="24"/>
      <c r="K654" s="24"/>
      <c r="L654" s="24"/>
      <c r="M654" s="24"/>
      <c r="N654" s="24"/>
      <c r="O654" s="24"/>
      <c r="P654" s="24"/>
      <c r="Q654" s="24"/>
      <c r="R654" s="24"/>
      <c r="S654" s="24"/>
      <c r="T654" s="24"/>
      <c r="U654" s="24"/>
      <c r="V654" s="24"/>
      <c r="W654" s="24"/>
      <c r="X654" s="24"/>
      <c r="Y654" s="24"/>
      <c r="Z654" s="24"/>
      <c r="AA654" s="24"/>
      <c r="AB654" s="24"/>
      <c r="AC654" s="24"/>
    </row>
    <row r="655">
      <c r="A655" s="24"/>
      <c r="B655" s="24"/>
      <c r="C655" s="24"/>
      <c r="D655" s="24"/>
      <c r="E655" s="24"/>
      <c r="F655" s="24"/>
      <c r="G655" s="24"/>
      <c r="H655" s="27"/>
      <c r="I655" s="24"/>
      <c r="J655" s="24"/>
      <c r="K655" s="24"/>
      <c r="L655" s="24"/>
      <c r="M655" s="24"/>
      <c r="N655" s="24"/>
      <c r="O655" s="24"/>
      <c r="P655" s="24"/>
      <c r="Q655" s="24"/>
      <c r="R655" s="24"/>
      <c r="S655" s="24"/>
      <c r="T655" s="24"/>
      <c r="U655" s="24"/>
      <c r="V655" s="24"/>
      <c r="W655" s="24"/>
      <c r="X655" s="24"/>
      <c r="Y655" s="24"/>
      <c r="Z655" s="24"/>
      <c r="AA655" s="24"/>
      <c r="AB655" s="24"/>
      <c r="AC655" s="24"/>
    </row>
    <row r="656">
      <c r="A656" s="24"/>
      <c r="B656" s="24"/>
      <c r="C656" s="24"/>
      <c r="D656" s="24"/>
      <c r="E656" s="24"/>
      <c r="F656" s="24"/>
      <c r="G656" s="24"/>
      <c r="H656" s="27"/>
      <c r="I656" s="24"/>
      <c r="J656" s="24"/>
      <c r="K656" s="24"/>
      <c r="L656" s="24"/>
      <c r="M656" s="24"/>
      <c r="N656" s="24"/>
      <c r="O656" s="24"/>
      <c r="P656" s="24"/>
      <c r="Q656" s="24"/>
      <c r="R656" s="24"/>
      <c r="S656" s="24"/>
      <c r="T656" s="24"/>
      <c r="U656" s="24"/>
      <c r="V656" s="24"/>
      <c r="W656" s="24"/>
      <c r="X656" s="24"/>
      <c r="Y656" s="24"/>
      <c r="Z656" s="24"/>
      <c r="AA656" s="24"/>
      <c r="AB656" s="24"/>
      <c r="AC656" s="24"/>
    </row>
    <row r="657">
      <c r="A657" s="24"/>
      <c r="B657" s="24"/>
      <c r="C657" s="24"/>
      <c r="D657" s="24"/>
      <c r="E657" s="24"/>
      <c r="F657" s="24"/>
      <c r="G657" s="24"/>
      <c r="H657" s="27"/>
      <c r="I657" s="24"/>
      <c r="J657" s="24"/>
      <c r="K657" s="24"/>
      <c r="L657" s="24"/>
      <c r="M657" s="24"/>
      <c r="N657" s="24"/>
      <c r="O657" s="24"/>
      <c r="P657" s="24"/>
      <c r="Q657" s="24"/>
      <c r="R657" s="24"/>
      <c r="S657" s="24"/>
      <c r="T657" s="24"/>
      <c r="U657" s="24"/>
      <c r="V657" s="24"/>
      <c r="W657" s="24"/>
      <c r="X657" s="24"/>
      <c r="Y657" s="24"/>
      <c r="Z657" s="24"/>
      <c r="AA657" s="24"/>
      <c r="AB657" s="24"/>
      <c r="AC657" s="24"/>
    </row>
    <row r="658">
      <c r="A658" s="24"/>
      <c r="B658" s="24"/>
      <c r="C658" s="24"/>
      <c r="D658" s="24"/>
      <c r="E658" s="24"/>
      <c r="F658" s="24"/>
      <c r="G658" s="24"/>
      <c r="H658" s="27"/>
      <c r="I658" s="24"/>
      <c r="J658" s="24"/>
      <c r="K658" s="24"/>
      <c r="L658" s="24"/>
      <c r="M658" s="24"/>
      <c r="N658" s="24"/>
      <c r="O658" s="24"/>
      <c r="P658" s="24"/>
      <c r="Q658" s="24"/>
      <c r="R658" s="24"/>
      <c r="S658" s="24"/>
      <c r="T658" s="24"/>
      <c r="U658" s="24"/>
      <c r="V658" s="24"/>
      <c r="W658" s="24"/>
      <c r="X658" s="24"/>
      <c r="Y658" s="24"/>
      <c r="Z658" s="24"/>
      <c r="AA658" s="24"/>
      <c r="AB658" s="24"/>
      <c r="AC658" s="24"/>
    </row>
    <row r="659">
      <c r="A659" s="24"/>
      <c r="B659" s="24"/>
      <c r="C659" s="24"/>
      <c r="D659" s="24"/>
      <c r="E659" s="24"/>
      <c r="F659" s="24"/>
      <c r="G659" s="24"/>
      <c r="H659" s="27"/>
      <c r="I659" s="24"/>
      <c r="J659" s="24"/>
      <c r="K659" s="24"/>
      <c r="L659" s="24"/>
      <c r="M659" s="24"/>
      <c r="N659" s="24"/>
      <c r="O659" s="24"/>
      <c r="P659" s="24"/>
      <c r="Q659" s="24"/>
      <c r="R659" s="24"/>
      <c r="S659" s="24"/>
      <c r="T659" s="24"/>
      <c r="U659" s="24"/>
      <c r="V659" s="24"/>
      <c r="W659" s="24"/>
      <c r="X659" s="24"/>
      <c r="Y659" s="24"/>
      <c r="Z659" s="24"/>
      <c r="AA659" s="24"/>
      <c r="AB659" s="24"/>
      <c r="AC659" s="24"/>
    </row>
    <row r="660">
      <c r="A660" s="24"/>
      <c r="B660" s="24"/>
      <c r="C660" s="24"/>
      <c r="D660" s="24"/>
      <c r="E660" s="24"/>
      <c r="F660" s="24"/>
      <c r="G660" s="24"/>
      <c r="H660" s="27"/>
      <c r="I660" s="24"/>
      <c r="J660" s="24"/>
      <c r="K660" s="24"/>
      <c r="L660" s="24"/>
      <c r="M660" s="24"/>
      <c r="N660" s="24"/>
      <c r="O660" s="24"/>
      <c r="P660" s="24"/>
      <c r="Q660" s="24"/>
      <c r="R660" s="24"/>
      <c r="S660" s="24"/>
      <c r="T660" s="24"/>
      <c r="U660" s="24"/>
      <c r="V660" s="24"/>
      <c r="W660" s="24"/>
      <c r="X660" s="24"/>
      <c r="Y660" s="24"/>
      <c r="Z660" s="24"/>
      <c r="AA660" s="24"/>
      <c r="AB660" s="24"/>
      <c r="AC660" s="24"/>
    </row>
    <row r="661">
      <c r="A661" s="24"/>
      <c r="B661" s="24"/>
      <c r="C661" s="24"/>
      <c r="D661" s="24"/>
      <c r="E661" s="24"/>
      <c r="F661" s="24"/>
      <c r="G661" s="24"/>
      <c r="H661" s="27"/>
      <c r="I661" s="24"/>
      <c r="J661" s="24"/>
      <c r="K661" s="24"/>
      <c r="L661" s="24"/>
      <c r="M661" s="24"/>
      <c r="N661" s="24"/>
      <c r="O661" s="24"/>
      <c r="P661" s="24"/>
      <c r="Q661" s="24"/>
      <c r="R661" s="24"/>
      <c r="S661" s="24"/>
      <c r="T661" s="24"/>
      <c r="U661" s="24"/>
      <c r="V661" s="24"/>
      <c r="W661" s="24"/>
      <c r="X661" s="24"/>
      <c r="Y661" s="24"/>
      <c r="Z661" s="24"/>
      <c r="AA661" s="24"/>
      <c r="AB661" s="24"/>
      <c r="AC661" s="24"/>
    </row>
    <row r="662">
      <c r="A662" s="24"/>
      <c r="B662" s="24"/>
      <c r="C662" s="24"/>
      <c r="D662" s="24"/>
      <c r="E662" s="24"/>
      <c r="F662" s="24"/>
      <c r="G662" s="24"/>
      <c r="H662" s="27"/>
      <c r="I662" s="24"/>
      <c r="J662" s="24"/>
      <c r="K662" s="24"/>
      <c r="L662" s="24"/>
      <c r="M662" s="24"/>
      <c r="N662" s="24"/>
      <c r="O662" s="24"/>
      <c r="P662" s="24"/>
      <c r="Q662" s="24"/>
      <c r="R662" s="24"/>
      <c r="S662" s="24"/>
      <c r="T662" s="24"/>
      <c r="U662" s="24"/>
      <c r="V662" s="24"/>
      <c r="W662" s="24"/>
      <c r="X662" s="24"/>
      <c r="Y662" s="24"/>
      <c r="Z662" s="24"/>
      <c r="AA662" s="24"/>
      <c r="AB662" s="24"/>
      <c r="AC662" s="24"/>
    </row>
    <row r="663">
      <c r="A663" s="24"/>
      <c r="B663" s="24"/>
      <c r="C663" s="24"/>
      <c r="D663" s="24"/>
      <c r="E663" s="24"/>
      <c r="F663" s="24"/>
      <c r="G663" s="24"/>
      <c r="H663" s="27"/>
      <c r="I663" s="24"/>
      <c r="J663" s="24"/>
      <c r="K663" s="24"/>
      <c r="L663" s="24"/>
      <c r="M663" s="24"/>
      <c r="N663" s="24"/>
      <c r="O663" s="24"/>
      <c r="P663" s="24"/>
      <c r="Q663" s="24"/>
      <c r="R663" s="24"/>
      <c r="S663" s="24"/>
      <c r="T663" s="24"/>
      <c r="U663" s="24"/>
      <c r="V663" s="24"/>
      <c r="W663" s="24"/>
      <c r="X663" s="24"/>
      <c r="Y663" s="24"/>
      <c r="Z663" s="24"/>
      <c r="AA663" s="24"/>
      <c r="AB663" s="24"/>
      <c r="AC663" s="24"/>
    </row>
    <row r="664">
      <c r="A664" s="24"/>
      <c r="B664" s="24"/>
      <c r="C664" s="24"/>
      <c r="D664" s="24"/>
      <c r="E664" s="24"/>
      <c r="F664" s="24"/>
      <c r="G664" s="24"/>
      <c r="H664" s="27"/>
      <c r="I664" s="24"/>
      <c r="J664" s="24"/>
      <c r="K664" s="24"/>
      <c r="L664" s="24"/>
      <c r="M664" s="24"/>
      <c r="N664" s="24"/>
      <c r="O664" s="24"/>
      <c r="P664" s="24"/>
      <c r="Q664" s="24"/>
      <c r="R664" s="24"/>
      <c r="S664" s="24"/>
      <c r="T664" s="24"/>
      <c r="U664" s="24"/>
      <c r="V664" s="24"/>
      <c r="W664" s="24"/>
      <c r="X664" s="24"/>
      <c r="Y664" s="24"/>
      <c r="Z664" s="24"/>
      <c r="AA664" s="24"/>
      <c r="AB664" s="24"/>
      <c r="AC664" s="24"/>
    </row>
    <row r="665">
      <c r="A665" s="24"/>
      <c r="B665" s="24"/>
      <c r="C665" s="24"/>
      <c r="D665" s="24"/>
      <c r="E665" s="24"/>
      <c r="F665" s="24"/>
      <c r="G665" s="24"/>
      <c r="H665" s="27"/>
      <c r="I665" s="24"/>
      <c r="J665" s="24"/>
      <c r="K665" s="24"/>
      <c r="L665" s="24"/>
      <c r="M665" s="24"/>
      <c r="N665" s="24"/>
      <c r="O665" s="24"/>
      <c r="P665" s="24"/>
      <c r="Q665" s="24"/>
      <c r="R665" s="24"/>
      <c r="S665" s="24"/>
      <c r="T665" s="24"/>
      <c r="U665" s="24"/>
      <c r="V665" s="24"/>
      <c r="W665" s="24"/>
      <c r="X665" s="24"/>
      <c r="Y665" s="24"/>
      <c r="Z665" s="24"/>
      <c r="AA665" s="24"/>
      <c r="AB665" s="24"/>
      <c r="AC665" s="24"/>
    </row>
    <row r="666">
      <c r="A666" s="24"/>
      <c r="B666" s="24"/>
      <c r="C666" s="24"/>
      <c r="D666" s="24"/>
      <c r="E666" s="24"/>
      <c r="F666" s="24"/>
      <c r="G666" s="24"/>
      <c r="H666" s="27"/>
      <c r="I666" s="24"/>
      <c r="J666" s="24"/>
      <c r="K666" s="24"/>
      <c r="L666" s="24"/>
      <c r="M666" s="24"/>
      <c r="N666" s="24"/>
      <c r="O666" s="24"/>
      <c r="P666" s="24"/>
      <c r="Q666" s="24"/>
      <c r="R666" s="24"/>
      <c r="S666" s="24"/>
      <c r="T666" s="24"/>
      <c r="U666" s="24"/>
      <c r="V666" s="24"/>
      <c r="W666" s="24"/>
      <c r="X666" s="24"/>
      <c r="Y666" s="24"/>
      <c r="Z666" s="24"/>
      <c r="AA666" s="24"/>
      <c r="AB666" s="24"/>
      <c r="AC666" s="24"/>
    </row>
    <row r="667">
      <c r="A667" s="24"/>
      <c r="B667" s="24"/>
      <c r="C667" s="24"/>
      <c r="D667" s="24"/>
      <c r="E667" s="24"/>
      <c r="F667" s="24"/>
      <c r="G667" s="24"/>
      <c r="H667" s="27"/>
      <c r="I667" s="24"/>
      <c r="J667" s="24"/>
      <c r="K667" s="24"/>
      <c r="L667" s="24"/>
      <c r="M667" s="24"/>
      <c r="N667" s="24"/>
      <c r="O667" s="24"/>
      <c r="P667" s="24"/>
      <c r="Q667" s="24"/>
      <c r="R667" s="24"/>
      <c r="S667" s="24"/>
      <c r="T667" s="24"/>
      <c r="U667" s="24"/>
      <c r="V667" s="24"/>
      <c r="W667" s="24"/>
      <c r="X667" s="24"/>
      <c r="Y667" s="24"/>
      <c r="Z667" s="24"/>
      <c r="AA667" s="24"/>
      <c r="AB667" s="24"/>
      <c r="AC667" s="24"/>
    </row>
    <row r="668">
      <c r="A668" s="24"/>
      <c r="B668" s="24"/>
      <c r="C668" s="24"/>
      <c r="D668" s="24"/>
      <c r="E668" s="24"/>
      <c r="F668" s="24"/>
      <c r="G668" s="24"/>
      <c r="H668" s="27"/>
      <c r="I668" s="24"/>
      <c r="J668" s="24"/>
      <c r="K668" s="24"/>
      <c r="L668" s="24"/>
      <c r="M668" s="24"/>
      <c r="N668" s="24"/>
      <c r="O668" s="24"/>
      <c r="P668" s="24"/>
      <c r="Q668" s="24"/>
      <c r="R668" s="24"/>
      <c r="S668" s="24"/>
      <c r="T668" s="24"/>
      <c r="U668" s="24"/>
      <c r="V668" s="24"/>
      <c r="W668" s="24"/>
      <c r="X668" s="24"/>
      <c r="Y668" s="24"/>
      <c r="Z668" s="24"/>
      <c r="AA668" s="24"/>
      <c r="AB668" s="24"/>
      <c r="AC668" s="24"/>
    </row>
    <row r="669">
      <c r="A669" s="24"/>
      <c r="B669" s="24"/>
      <c r="C669" s="24"/>
      <c r="D669" s="24"/>
      <c r="E669" s="24"/>
      <c r="F669" s="24"/>
      <c r="G669" s="24"/>
      <c r="H669" s="27"/>
      <c r="I669" s="24"/>
      <c r="J669" s="24"/>
      <c r="K669" s="24"/>
      <c r="L669" s="24"/>
      <c r="M669" s="24"/>
      <c r="N669" s="24"/>
      <c r="O669" s="24"/>
      <c r="P669" s="24"/>
      <c r="Q669" s="24"/>
      <c r="R669" s="24"/>
      <c r="S669" s="24"/>
      <c r="T669" s="24"/>
      <c r="U669" s="24"/>
      <c r="V669" s="24"/>
      <c r="W669" s="24"/>
      <c r="X669" s="24"/>
      <c r="Y669" s="24"/>
      <c r="Z669" s="24"/>
      <c r="AA669" s="24"/>
      <c r="AB669" s="24"/>
      <c r="AC669" s="24"/>
    </row>
    <row r="670">
      <c r="A670" s="24"/>
      <c r="B670" s="24"/>
      <c r="C670" s="24"/>
      <c r="D670" s="24"/>
      <c r="E670" s="24"/>
      <c r="F670" s="24"/>
      <c r="G670" s="24"/>
      <c r="H670" s="27"/>
      <c r="I670" s="24"/>
      <c r="J670" s="24"/>
      <c r="K670" s="24"/>
      <c r="L670" s="24"/>
      <c r="M670" s="24"/>
      <c r="N670" s="24"/>
      <c r="O670" s="24"/>
      <c r="P670" s="24"/>
      <c r="Q670" s="24"/>
      <c r="R670" s="24"/>
      <c r="S670" s="24"/>
      <c r="T670" s="24"/>
      <c r="U670" s="24"/>
      <c r="V670" s="24"/>
      <c r="W670" s="24"/>
      <c r="X670" s="24"/>
      <c r="Y670" s="24"/>
      <c r="Z670" s="24"/>
      <c r="AA670" s="24"/>
      <c r="AB670" s="24"/>
      <c r="AC670" s="24"/>
    </row>
    <row r="671">
      <c r="A671" s="24"/>
      <c r="B671" s="24"/>
      <c r="C671" s="24"/>
      <c r="D671" s="24"/>
      <c r="E671" s="24"/>
      <c r="F671" s="24"/>
      <c r="G671" s="24"/>
      <c r="H671" s="27"/>
      <c r="I671" s="24"/>
      <c r="J671" s="24"/>
      <c r="K671" s="24"/>
      <c r="L671" s="24"/>
      <c r="M671" s="24"/>
      <c r="N671" s="24"/>
      <c r="O671" s="24"/>
      <c r="P671" s="24"/>
      <c r="Q671" s="24"/>
      <c r="R671" s="24"/>
      <c r="S671" s="24"/>
      <c r="T671" s="24"/>
      <c r="U671" s="24"/>
      <c r="V671" s="24"/>
      <c r="W671" s="24"/>
      <c r="X671" s="24"/>
      <c r="Y671" s="24"/>
      <c r="Z671" s="24"/>
      <c r="AA671" s="24"/>
      <c r="AB671" s="24"/>
      <c r="AC671" s="24"/>
    </row>
    <row r="672">
      <c r="A672" s="24"/>
      <c r="B672" s="24"/>
      <c r="C672" s="24"/>
      <c r="D672" s="24"/>
      <c r="E672" s="24"/>
      <c r="F672" s="24"/>
      <c r="G672" s="24"/>
      <c r="H672" s="27"/>
      <c r="I672" s="24"/>
      <c r="J672" s="24"/>
      <c r="K672" s="24"/>
      <c r="L672" s="24"/>
      <c r="M672" s="24"/>
      <c r="N672" s="24"/>
      <c r="O672" s="24"/>
      <c r="P672" s="24"/>
      <c r="Q672" s="24"/>
      <c r="R672" s="24"/>
      <c r="S672" s="24"/>
      <c r="T672" s="24"/>
      <c r="U672" s="24"/>
      <c r="V672" s="24"/>
      <c r="W672" s="24"/>
      <c r="X672" s="24"/>
      <c r="Y672" s="24"/>
      <c r="Z672" s="24"/>
      <c r="AA672" s="24"/>
      <c r="AB672" s="24"/>
      <c r="AC672" s="24"/>
    </row>
    <row r="673">
      <c r="A673" s="24"/>
      <c r="B673" s="24"/>
      <c r="C673" s="24"/>
      <c r="D673" s="24"/>
      <c r="E673" s="24"/>
      <c r="F673" s="24"/>
      <c r="G673" s="24"/>
      <c r="H673" s="27"/>
      <c r="I673" s="24"/>
      <c r="J673" s="24"/>
      <c r="K673" s="24"/>
      <c r="L673" s="24"/>
      <c r="M673" s="24"/>
      <c r="N673" s="24"/>
      <c r="O673" s="24"/>
      <c r="P673" s="24"/>
      <c r="Q673" s="24"/>
      <c r="R673" s="24"/>
      <c r="S673" s="24"/>
      <c r="T673" s="24"/>
      <c r="U673" s="24"/>
      <c r="V673" s="24"/>
      <c r="W673" s="24"/>
      <c r="X673" s="24"/>
      <c r="Y673" s="24"/>
      <c r="Z673" s="24"/>
      <c r="AA673" s="24"/>
      <c r="AB673" s="24"/>
      <c r="AC673" s="24"/>
    </row>
    <row r="674">
      <c r="A674" s="24"/>
      <c r="B674" s="24"/>
      <c r="C674" s="24"/>
      <c r="D674" s="24"/>
      <c r="E674" s="24"/>
      <c r="F674" s="24"/>
      <c r="G674" s="24"/>
      <c r="H674" s="27"/>
      <c r="I674" s="24"/>
      <c r="J674" s="24"/>
      <c r="K674" s="24"/>
      <c r="L674" s="24"/>
      <c r="M674" s="24"/>
      <c r="N674" s="24"/>
      <c r="O674" s="24"/>
      <c r="P674" s="24"/>
      <c r="Q674" s="24"/>
      <c r="R674" s="24"/>
      <c r="S674" s="24"/>
      <c r="T674" s="24"/>
      <c r="U674" s="24"/>
      <c r="V674" s="24"/>
      <c r="W674" s="24"/>
      <c r="X674" s="24"/>
      <c r="Y674" s="24"/>
      <c r="Z674" s="24"/>
      <c r="AA674" s="24"/>
      <c r="AB674" s="24"/>
      <c r="AC674" s="24"/>
    </row>
    <row r="675">
      <c r="A675" s="24"/>
      <c r="B675" s="24"/>
      <c r="C675" s="24"/>
      <c r="D675" s="24"/>
      <c r="E675" s="24"/>
      <c r="F675" s="24"/>
      <c r="G675" s="24"/>
      <c r="H675" s="27"/>
      <c r="I675" s="24"/>
      <c r="J675" s="24"/>
      <c r="K675" s="24"/>
      <c r="L675" s="24"/>
      <c r="M675" s="24"/>
      <c r="N675" s="24"/>
      <c r="O675" s="24"/>
      <c r="P675" s="24"/>
      <c r="Q675" s="24"/>
      <c r="R675" s="24"/>
      <c r="S675" s="24"/>
      <c r="T675" s="24"/>
      <c r="U675" s="24"/>
      <c r="V675" s="24"/>
      <c r="W675" s="24"/>
      <c r="X675" s="24"/>
      <c r="Y675" s="24"/>
      <c r="Z675" s="24"/>
      <c r="AA675" s="24"/>
      <c r="AB675" s="24"/>
      <c r="AC675" s="24"/>
    </row>
    <row r="676">
      <c r="A676" s="24"/>
      <c r="B676" s="24"/>
      <c r="C676" s="24"/>
      <c r="D676" s="24"/>
      <c r="E676" s="24"/>
      <c r="F676" s="24"/>
      <c r="G676" s="24"/>
      <c r="H676" s="27"/>
      <c r="I676" s="24"/>
      <c r="J676" s="24"/>
      <c r="K676" s="24"/>
      <c r="L676" s="24"/>
      <c r="M676" s="24"/>
      <c r="N676" s="24"/>
      <c r="O676" s="24"/>
      <c r="P676" s="24"/>
      <c r="Q676" s="24"/>
      <c r="R676" s="24"/>
      <c r="S676" s="24"/>
      <c r="T676" s="24"/>
      <c r="U676" s="24"/>
      <c r="V676" s="24"/>
      <c r="W676" s="24"/>
      <c r="X676" s="24"/>
      <c r="Y676" s="24"/>
      <c r="Z676" s="24"/>
      <c r="AA676" s="24"/>
      <c r="AB676" s="24"/>
      <c r="AC676" s="24"/>
    </row>
    <row r="677">
      <c r="A677" s="24"/>
      <c r="B677" s="24"/>
      <c r="C677" s="24"/>
      <c r="D677" s="24"/>
      <c r="E677" s="24"/>
      <c r="F677" s="24"/>
      <c r="G677" s="24"/>
      <c r="H677" s="27"/>
      <c r="I677" s="24"/>
      <c r="J677" s="24"/>
      <c r="K677" s="24"/>
      <c r="L677" s="24"/>
      <c r="M677" s="24"/>
      <c r="N677" s="24"/>
      <c r="O677" s="24"/>
      <c r="P677" s="24"/>
      <c r="Q677" s="24"/>
      <c r="R677" s="24"/>
      <c r="S677" s="24"/>
      <c r="T677" s="24"/>
      <c r="U677" s="24"/>
      <c r="V677" s="24"/>
      <c r="W677" s="24"/>
      <c r="X677" s="24"/>
      <c r="Y677" s="24"/>
      <c r="Z677" s="24"/>
      <c r="AA677" s="24"/>
      <c r="AB677" s="24"/>
      <c r="AC677" s="24"/>
    </row>
    <row r="678">
      <c r="A678" s="24"/>
      <c r="B678" s="24"/>
      <c r="C678" s="24"/>
      <c r="D678" s="24"/>
      <c r="E678" s="24"/>
      <c r="F678" s="24"/>
      <c r="G678" s="24"/>
      <c r="H678" s="27"/>
      <c r="I678" s="24"/>
      <c r="J678" s="24"/>
      <c r="K678" s="24"/>
      <c r="L678" s="24"/>
      <c r="M678" s="24"/>
      <c r="N678" s="24"/>
      <c r="O678" s="24"/>
      <c r="P678" s="24"/>
      <c r="Q678" s="24"/>
      <c r="R678" s="24"/>
      <c r="S678" s="24"/>
      <c r="T678" s="24"/>
      <c r="U678" s="24"/>
      <c r="V678" s="24"/>
      <c r="W678" s="24"/>
      <c r="X678" s="24"/>
      <c r="Y678" s="24"/>
      <c r="Z678" s="24"/>
      <c r="AA678" s="24"/>
      <c r="AB678" s="24"/>
      <c r="AC678" s="24"/>
    </row>
    <row r="679">
      <c r="A679" s="24"/>
      <c r="B679" s="24"/>
      <c r="C679" s="24"/>
      <c r="D679" s="24"/>
      <c r="E679" s="24"/>
      <c r="F679" s="24"/>
      <c r="G679" s="24"/>
      <c r="H679" s="27"/>
      <c r="I679" s="24"/>
      <c r="J679" s="24"/>
      <c r="K679" s="24"/>
      <c r="L679" s="24"/>
      <c r="M679" s="24"/>
      <c r="N679" s="24"/>
      <c r="O679" s="24"/>
      <c r="P679" s="24"/>
      <c r="Q679" s="24"/>
      <c r="R679" s="24"/>
      <c r="S679" s="24"/>
      <c r="T679" s="24"/>
      <c r="U679" s="24"/>
      <c r="V679" s="24"/>
      <c r="W679" s="24"/>
      <c r="X679" s="24"/>
      <c r="Y679" s="24"/>
      <c r="Z679" s="24"/>
      <c r="AA679" s="24"/>
      <c r="AB679" s="24"/>
      <c r="AC679" s="24"/>
    </row>
    <row r="680">
      <c r="A680" s="24"/>
      <c r="B680" s="24"/>
      <c r="C680" s="24"/>
      <c r="D680" s="24"/>
      <c r="E680" s="24"/>
      <c r="F680" s="24"/>
      <c r="G680" s="24"/>
      <c r="H680" s="27"/>
      <c r="I680" s="24"/>
      <c r="J680" s="24"/>
      <c r="K680" s="24"/>
      <c r="L680" s="24"/>
      <c r="M680" s="24"/>
      <c r="N680" s="24"/>
      <c r="O680" s="24"/>
      <c r="P680" s="24"/>
      <c r="Q680" s="24"/>
      <c r="R680" s="24"/>
      <c r="S680" s="24"/>
      <c r="T680" s="24"/>
      <c r="U680" s="24"/>
      <c r="V680" s="24"/>
      <c r="W680" s="24"/>
      <c r="X680" s="24"/>
      <c r="Y680" s="24"/>
      <c r="Z680" s="24"/>
      <c r="AA680" s="24"/>
      <c r="AB680" s="24"/>
      <c r="AC680" s="24"/>
    </row>
    <row r="681">
      <c r="A681" s="24"/>
      <c r="B681" s="24"/>
      <c r="C681" s="24"/>
      <c r="D681" s="24"/>
      <c r="E681" s="24"/>
      <c r="F681" s="24"/>
      <c r="G681" s="24"/>
      <c r="H681" s="27"/>
      <c r="I681" s="24"/>
      <c r="J681" s="24"/>
      <c r="K681" s="24"/>
      <c r="L681" s="24"/>
      <c r="M681" s="24"/>
      <c r="N681" s="24"/>
      <c r="O681" s="24"/>
      <c r="P681" s="24"/>
      <c r="Q681" s="24"/>
      <c r="R681" s="24"/>
      <c r="S681" s="24"/>
      <c r="T681" s="24"/>
      <c r="U681" s="24"/>
      <c r="V681" s="24"/>
      <c r="W681" s="24"/>
      <c r="X681" s="24"/>
      <c r="Y681" s="24"/>
      <c r="Z681" s="24"/>
      <c r="AA681" s="24"/>
      <c r="AB681" s="24"/>
      <c r="AC681" s="24"/>
    </row>
    <row r="682">
      <c r="A682" s="24"/>
      <c r="B682" s="24"/>
      <c r="C682" s="24"/>
      <c r="D682" s="24"/>
      <c r="E682" s="24"/>
      <c r="F682" s="24"/>
      <c r="G682" s="24"/>
      <c r="H682" s="27"/>
      <c r="I682" s="24"/>
      <c r="J682" s="24"/>
      <c r="K682" s="24"/>
      <c r="L682" s="24"/>
      <c r="M682" s="24"/>
      <c r="N682" s="24"/>
      <c r="O682" s="24"/>
      <c r="P682" s="24"/>
      <c r="Q682" s="24"/>
      <c r="R682" s="24"/>
      <c r="S682" s="24"/>
      <c r="T682" s="24"/>
      <c r="U682" s="24"/>
      <c r="V682" s="24"/>
      <c r="W682" s="24"/>
      <c r="X682" s="24"/>
      <c r="Y682" s="24"/>
      <c r="Z682" s="24"/>
      <c r="AA682" s="24"/>
      <c r="AB682" s="24"/>
      <c r="AC682" s="24"/>
    </row>
    <row r="683">
      <c r="A683" s="24"/>
      <c r="B683" s="24"/>
      <c r="C683" s="24"/>
      <c r="D683" s="24"/>
      <c r="E683" s="24"/>
      <c r="F683" s="24"/>
      <c r="G683" s="24"/>
      <c r="H683" s="27"/>
      <c r="I683" s="24"/>
      <c r="J683" s="24"/>
      <c r="K683" s="24"/>
      <c r="L683" s="24"/>
      <c r="M683" s="24"/>
      <c r="N683" s="24"/>
      <c r="O683" s="24"/>
      <c r="P683" s="24"/>
      <c r="Q683" s="24"/>
      <c r="R683" s="24"/>
      <c r="S683" s="24"/>
      <c r="T683" s="24"/>
      <c r="U683" s="24"/>
      <c r="V683" s="24"/>
      <c r="W683" s="24"/>
      <c r="X683" s="24"/>
      <c r="Y683" s="24"/>
      <c r="Z683" s="24"/>
      <c r="AA683" s="24"/>
      <c r="AB683" s="24"/>
      <c r="AC683" s="24"/>
    </row>
    <row r="684">
      <c r="A684" s="24"/>
      <c r="B684" s="24"/>
      <c r="C684" s="24"/>
      <c r="D684" s="24"/>
      <c r="E684" s="24"/>
      <c r="F684" s="24"/>
      <c r="G684" s="24"/>
      <c r="H684" s="27"/>
      <c r="I684" s="24"/>
      <c r="J684" s="24"/>
      <c r="K684" s="24"/>
      <c r="L684" s="24"/>
      <c r="M684" s="24"/>
      <c r="N684" s="24"/>
      <c r="O684" s="24"/>
      <c r="P684" s="24"/>
      <c r="Q684" s="24"/>
      <c r="R684" s="24"/>
      <c r="S684" s="24"/>
      <c r="T684" s="24"/>
      <c r="U684" s="24"/>
      <c r="V684" s="24"/>
      <c r="W684" s="24"/>
      <c r="X684" s="24"/>
      <c r="Y684" s="24"/>
      <c r="Z684" s="24"/>
      <c r="AA684" s="24"/>
      <c r="AB684" s="24"/>
      <c r="AC684" s="24"/>
    </row>
    <row r="685">
      <c r="A685" s="24"/>
      <c r="B685" s="24"/>
      <c r="C685" s="24"/>
      <c r="D685" s="24"/>
      <c r="E685" s="24"/>
      <c r="F685" s="24"/>
      <c r="G685" s="24"/>
      <c r="H685" s="27"/>
      <c r="I685" s="24"/>
      <c r="J685" s="24"/>
      <c r="K685" s="24"/>
      <c r="L685" s="24"/>
      <c r="M685" s="24"/>
      <c r="N685" s="24"/>
      <c r="O685" s="24"/>
      <c r="P685" s="24"/>
      <c r="Q685" s="24"/>
      <c r="R685" s="24"/>
      <c r="S685" s="24"/>
      <c r="T685" s="24"/>
      <c r="U685" s="24"/>
      <c r="V685" s="24"/>
      <c r="W685" s="24"/>
      <c r="X685" s="24"/>
      <c r="Y685" s="24"/>
      <c r="Z685" s="24"/>
      <c r="AA685" s="24"/>
      <c r="AB685" s="24"/>
      <c r="AC685" s="24"/>
    </row>
    <row r="686">
      <c r="A686" s="24"/>
      <c r="B686" s="24"/>
      <c r="C686" s="24"/>
      <c r="D686" s="24"/>
      <c r="E686" s="24"/>
      <c r="F686" s="24"/>
      <c r="G686" s="24"/>
      <c r="H686" s="27"/>
      <c r="I686" s="24"/>
      <c r="J686" s="24"/>
      <c r="K686" s="24"/>
      <c r="L686" s="24"/>
      <c r="M686" s="24"/>
      <c r="N686" s="24"/>
      <c r="O686" s="24"/>
      <c r="P686" s="24"/>
      <c r="Q686" s="24"/>
      <c r="R686" s="24"/>
      <c r="S686" s="24"/>
      <c r="T686" s="24"/>
      <c r="U686" s="24"/>
      <c r="V686" s="24"/>
      <c r="W686" s="24"/>
      <c r="X686" s="24"/>
      <c r="Y686" s="24"/>
      <c r="Z686" s="24"/>
      <c r="AA686" s="24"/>
      <c r="AB686" s="24"/>
      <c r="AC686" s="24"/>
    </row>
    <row r="687">
      <c r="A687" s="24"/>
      <c r="B687" s="24"/>
      <c r="C687" s="24"/>
      <c r="D687" s="24"/>
      <c r="E687" s="24"/>
      <c r="F687" s="24"/>
      <c r="G687" s="24"/>
      <c r="H687" s="27"/>
      <c r="I687" s="24"/>
      <c r="J687" s="24"/>
      <c r="K687" s="24"/>
      <c r="L687" s="24"/>
      <c r="M687" s="24"/>
      <c r="N687" s="24"/>
      <c r="O687" s="24"/>
      <c r="P687" s="24"/>
      <c r="Q687" s="24"/>
      <c r="R687" s="24"/>
      <c r="S687" s="24"/>
      <c r="T687" s="24"/>
      <c r="U687" s="24"/>
      <c r="V687" s="24"/>
      <c r="W687" s="24"/>
      <c r="X687" s="24"/>
      <c r="Y687" s="24"/>
      <c r="Z687" s="24"/>
      <c r="AA687" s="24"/>
      <c r="AB687" s="24"/>
      <c r="AC687" s="24"/>
    </row>
    <row r="688">
      <c r="A688" s="24"/>
      <c r="B688" s="24"/>
      <c r="C688" s="24"/>
      <c r="D688" s="24"/>
      <c r="E688" s="24"/>
      <c r="F688" s="24"/>
      <c r="G688" s="24"/>
      <c r="H688" s="27"/>
      <c r="I688" s="24"/>
      <c r="J688" s="24"/>
      <c r="K688" s="24"/>
      <c r="L688" s="24"/>
      <c r="M688" s="24"/>
      <c r="N688" s="24"/>
      <c r="O688" s="24"/>
      <c r="P688" s="24"/>
      <c r="Q688" s="24"/>
      <c r="R688" s="24"/>
      <c r="S688" s="24"/>
      <c r="T688" s="24"/>
      <c r="U688" s="24"/>
      <c r="V688" s="24"/>
      <c r="W688" s="24"/>
      <c r="X688" s="24"/>
      <c r="Y688" s="24"/>
      <c r="Z688" s="24"/>
      <c r="AA688" s="24"/>
      <c r="AB688" s="24"/>
      <c r="AC688" s="24"/>
    </row>
    <row r="689">
      <c r="A689" s="24"/>
      <c r="B689" s="24"/>
      <c r="C689" s="24"/>
      <c r="D689" s="24"/>
      <c r="E689" s="24"/>
      <c r="F689" s="24"/>
      <c r="G689" s="24"/>
      <c r="H689" s="27"/>
      <c r="I689" s="24"/>
      <c r="J689" s="24"/>
      <c r="K689" s="24"/>
      <c r="L689" s="24"/>
      <c r="M689" s="24"/>
      <c r="N689" s="24"/>
      <c r="O689" s="24"/>
      <c r="P689" s="24"/>
      <c r="Q689" s="24"/>
      <c r="R689" s="24"/>
      <c r="S689" s="24"/>
      <c r="T689" s="24"/>
      <c r="U689" s="24"/>
      <c r="V689" s="24"/>
      <c r="W689" s="24"/>
      <c r="X689" s="24"/>
      <c r="Y689" s="24"/>
      <c r="Z689" s="24"/>
      <c r="AA689" s="24"/>
      <c r="AB689" s="24"/>
      <c r="AC689" s="24"/>
    </row>
    <row r="690">
      <c r="A690" s="24"/>
      <c r="B690" s="24"/>
      <c r="C690" s="24"/>
      <c r="D690" s="24"/>
      <c r="E690" s="24"/>
      <c r="F690" s="24"/>
      <c r="G690" s="24"/>
      <c r="H690" s="27"/>
      <c r="I690" s="24"/>
      <c r="J690" s="24"/>
      <c r="K690" s="24"/>
      <c r="L690" s="24"/>
      <c r="M690" s="24"/>
      <c r="N690" s="24"/>
      <c r="O690" s="24"/>
      <c r="P690" s="24"/>
      <c r="Q690" s="24"/>
      <c r="R690" s="24"/>
      <c r="S690" s="24"/>
      <c r="T690" s="24"/>
      <c r="U690" s="24"/>
      <c r="V690" s="24"/>
      <c r="W690" s="24"/>
      <c r="X690" s="24"/>
      <c r="Y690" s="24"/>
      <c r="Z690" s="24"/>
      <c r="AA690" s="24"/>
      <c r="AB690" s="24"/>
      <c r="AC690" s="24"/>
    </row>
    <row r="691">
      <c r="A691" s="24"/>
      <c r="B691" s="24"/>
      <c r="C691" s="24"/>
      <c r="D691" s="24"/>
      <c r="E691" s="24"/>
      <c r="F691" s="24"/>
      <c r="G691" s="24"/>
      <c r="H691" s="27"/>
      <c r="I691" s="24"/>
      <c r="J691" s="24"/>
      <c r="K691" s="24"/>
      <c r="L691" s="24"/>
      <c r="M691" s="24"/>
      <c r="N691" s="24"/>
      <c r="O691" s="24"/>
      <c r="P691" s="24"/>
      <c r="Q691" s="24"/>
      <c r="R691" s="24"/>
      <c r="S691" s="24"/>
      <c r="T691" s="24"/>
      <c r="U691" s="24"/>
      <c r="V691" s="24"/>
      <c r="W691" s="24"/>
      <c r="X691" s="24"/>
      <c r="Y691" s="24"/>
      <c r="Z691" s="24"/>
      <c r="AA691" s="24"/>
      <c r="AB691" s="24"/>
      <c r="AC691" s="24"/>
    </row>
    <row r="692">
      <c r="A692" s="24"/>
      <c r="B692" s="24"/>
      <c r="C692" s="24"/>
      <c r="D692" s="24"/>
      <c r="E692" s="24"/>
      <c r="F692" s="24"/>
      <c r="G692" s="24"/>
      <c r="H692" s="27"/>
      <c r="I692" s="24"/>
      <c r="J692" s="24"/>
      <c r="K692" s="24"/>
      <c r="L692" s="24"/>
      <c r="M692" s="24"/>
      <c r="N692" s="24"/>
      <c r="O692" s="24"/>
      <c r="P692" s="24"/>
      <c r="Q692" s="24"/>
      <c r="R692" s="24"/>
      <c r="S692" s="24"/>
      <c r="T692" s="24"/>
      <c r="U692" s="24"/>
      <c r="V692" s="24"/>
      <c r="W692" s="24"/>
      <c r="X692" s="24"/>
      <c r="Y692" s="24"/>
      <c r="Z692" s="24"/>
      <c r="AA692" s="24"/>
      <c r="AB692" s="24"/>
      <c r="AC692" s="24"/>
    </row>
    <row r="693">
      <c r="A693" s="24"/>
      <c r="B693" s="24"/>
      <c r="C693" s="24"/>
      <c r="D693" s="24"/>
      <c r="E693" s="24"/>
      <c r="F693" s="24"/>
      <c r="G693" s="24"/>
      <c r="H693" s="27"/>
      <c r="I693" s="24"/>
      <c r="J693" s="24"/>
      <c r="K693" s="24"/>
      <c r="L693" s="24"/>
      <c r="M693" s="24"/>
      <c r="N693" s="24"/>
      <c r="O693" s="24"/>
      <c r="P693" s="24"/>
      <c r="Q693" s="24"/>
      <c r="R693" s="24"/>
      <c r="S693" s="24"/>
      <c r="T693" s="24"/>
      <c r="U693" s="24"/>
      <c r="V693" s="24"/>
      <c r="W693" s="24"/>
      <c r="X693" s="24"/>
      <c r="Y693" s="24"/>
      <c r="Z693" s="24"/>
      <c r="AA693" s="24"/>
      <c r="AB693" s="24"/>
      <c r="AC693" s="24"/>
    </row>
    <row r="694">
      <c r="A694" s="24"/>
      <c r="B694" s="24"/>
      <c r="C694" s="24"/>
      <c r="D694" s="24"/>
      <c r="E694" s="24"/>
      <c r="F694" s="24"/>
      <c r="G694" s="24"/>
      <c r="H694" s="27"/>
      <c r="I694" s="24"/>
      <c r="J694" s="24"/>
      <c r="K694" s="24"/>
      <c r="L694" s="24"/>
      <c r="M694" s="24"/>
      <c r="N694" s="24"/>
      <c r="O694" s="24"/>
      <c r="P694" s="24"/>
      <c r="Q694" s="24"/>
      <c r="R694" s="24"/>
      <c r="S694" s="24"/>
      <c r="T694" s="24"/>
      <c r="U694" s="24"/>
      <c r="V694" s="24"/>
      <c r="W694" s="24"/>
      <c r="X694" s="24"/>
      <c r="Y694" s="24"/>
      <c r="Z694" s="24"/>
      <c r="AA694" s="24"/>
      <c r="AB694" s="24"/>
      <c r="AC694" s="24"/>
    </row>
    <row r="695">
      <c r="A695" s="24"/>
      <c r="B695" s="24"/>
      <c r="C695" s="24"/>
      <c r="D695" s="24"/>
      <c r="E695" s="24"/>
      <c r="F695" s="24"/>
      <c r="G695" s="24"/>
      <c r="H695" s="27"/>
      <c r="I695" s="24"/>
      <c r="J695" s="24"/>
      <c r="K695" s="24"/>
      <c r="L695" s="24"/>
      <c r="M695" s="24"/>
      <c r="N695" s="24"/>
      <c r="O695" s="24"/>
      <c r="P695" s="24"/>
      <c r="Q695" s="24"/>
      <c r="R695" s="24"/>
      <c r="S695" s="24"/>
      <c r="T695" s="24"/>
      <c r="U695" s="24"/>
      <c r="V695" s="24"/>
      <c r="W695" s="24"/>
      <c r="X695" s="24"/>
      <c r="Y695" s="24"/>
      <c r="Z695" s="24"/>
      <c r="AA695" s="24"/>
      <c r="AB695" s="24"/>
      <c r="AC695" s="24"/>
    </row>
    <row r="696">
      <c r="A696" s="24"/>
      <c r="B696" s="24"/>
      <c r="C696" s="24"/>
      <c r="D696" s="24"/>
      <c r="E696" s="24"/>
      <c r="F696" s="24"/>
      <c r="G696" s="24"/>
      <c r="H696" s="27"/>
      <c r="I696" s="24"/>
      <c r="J696" s="24"/>
      <c r="K696" s="24"/>
      <c r="L696" s="24"/>
      <c r="M696" s="24"/>
      <c r="N696" s="24"/>
      <c r="O696" s="24"/>
      <c r="P696" s="24"/>
      <c r="Q696" s="24"/>
      <c r="R696" s="24"/>
      <c r="S696" s="24"/>
      <c r="T696" s="24"/>
      <c r="U696" s="24"/>
      <c r="V696" s="24"/>
      <c r="W696" s="24"/>
      <c r="X696" s="24"/>
      <c r="Y696" s="24"/>
      <c r="Z696" s="24"/>
      <c r="AA696" s="24"/>
      <c r="AB696" s="24"/>
      <c r="AC696" s="24"/>
    </row>
    <row r="697">
      <c r="A697" s="24"/>
      <c r="B697" s="24"/>
      <c r="C697" s="24"/>
      <c r="D697" s="24"/>
      <c r="E697" s="24"/>
      <c r="F697" s="24"/>
      <c r="G697" s="24"/>
      <c r="H697" s="27"/>
      <c r="I697" s="24"/>
      <c r="J697" s="24"/>
      <c r="K697" s="24"/>
      <c r="L697" s="24"/>
      <c r="M697" s="24"/>
      <c r="N697" s="24"/>
      <c r="O697" s="24"/>
      <c r="P697" s="24"/>
      <c r="Q697" s="24"/>
      <c r="R697" s="24"/>
      <c r="S697" s="24"/>
      <c r="T697" s="24"/>
      <c r="U697" s="24"/>
      <c r="V697" s="24"/>
      <c r="W697" s="24"/>
      <c r="X697" s="24"/>
      <c r="Y697" s="24"/>
      <c r="Z697" s="24"/>
      <c r="AA697" s="24"/>
      <c r="AB697" s="24"/>
      <c r="AC697" s="24"/>
    </row>
    <row r="698">
      <c r="A698" s="24"/>
      <c r="B698" s="24"/>
      <c r="C698" s="24"/>
      <c r="D698" s="24"/>
      <c r="E698" s="24"/>
      <c r="F698" s="24"/>
      <c r="G698" s="24"/>
      <c r="H698" s="27"/>
      <c r="I698" s="24"/>
      <c r="J698" s="24"/>
      <c r="K698" s="24"/>
      <c r="L698" s="24"/>
      <c r="M698" s="24"/>
      <c r="N698" s="24"/>
      <c r="O698" s="24"/>
      <c r="P698" s="24"/>
      <c r="Q698" s="24"/>
      <c r="R698" s="24"/>
      <c r="S698" s="24"/>
      <c r="T698" s="24"/>
      <c r="U698" s="24"/>
      <c r="V698" s="24"/>
      <c r="W698" s="24"/>
      <c r="X698" s="24"/>
      <c r="Y698" s="24"/>
      <c r="Z698" s="24"/>
      <c r="AA698" s="24"/>
      <c r="AB698" s="24"/>
      <c r="AC698" s="24"/>
    </row>
    <row r="699">
      <c r="A699" s="24"/>
      <c r="B699" s="24"/>
      <c r="C699" s="24"/>
      <c r="D699" s="24"/>
      <c r="E699" s="24"/>
      <c r="F699" s="24"/>
      <c r="G699" s="24"/>
      <c r="H699" s="27"/>
      <c r="I699" s="24"/>
      <c r="J699" s="24"/>
      <c r="K699" s="24"/>
      <c r="L699" s="24"/>
      <c r="M699" s="24"/>
      <c r="N699" s="24"/>
      <c r="O699" s="24"/>
      <c r="P699" s="24"/>
      <c r="Q699" s="24"/>
      <c r="R699" s="24"/>
      <c r="S699" s="24"/>
      <c r="T699" s="24"/>
      <c r="U699" s="24"/>
      <c r="V699" s="24"/>
      <c r="W699" s="24"/>
      <c r="X699" s="24"/>
      <c r="Y699" s="24"/>
      <c r="Z699" s="24"/>
      <c r="AA699" s="24"/>
      <c r="AB699" s="24"/>
      <c r="AC699" s="24"/>
    </row>
    <row r="700">
      <c r="A700" s="24"/>
      <c r="B700" s="24"/>
      <c r="C700" s="24"/>
      <c r="D700" s="24"/>
      <c r="E700" s="24"/>
      <c r="F700" s="24"/>
      <c r="G700" s="24"/>
      <c r="H700" s="27"/>
      <c r="I700" s="24"/>
      <c r="J700" s="24"/>
      <c r="K700" s="24"/>
      <c r="L700" s="24"/>
      <c r="M700" s="24"/>
      <c r="N700" s="24"/>
      <c r="O700" s="24"/>
      <c r="P700" s="24"/>
      <c r="Q700" s="24"/>
      <c r="R700" s="24"/>
      <c r="S700" s="24"/>
      <c r="T700" s="24"/>
      <c r="U700" s="24"/>
      <c r="V700" s="24"/>
      <c r="W700" s="24"/>
      <c r="X700" s="24"/>
      <c r="Y700" s="24"/>
      <c r="Z700" s="24"/>
      <c r="AA700" s="24"/>
      <c r="AB700" s="24"/>
      <c r="AC700" s="24"/>
    </row>
    <row r="701">
      <c r="A701" s="24"/>
      <c r="B701" s="24"/>
      <c r="C701" s="24"/>
      <c r="D701" s="24"/>
      <c r="E701" s="24"/>
      <c r="F701" s="24"/>
      <c r="G701" s="24"/>
      <c r="H701" s="27"/>
      <c r="I701" s="24"/>
      <c r="J701" s="24"/>
      <c r="K701" s="24"/>
      <c r="L701" s="24"/>
      <c r="M701" s="24"/>
      <c r="N701" s="24"/>
      <c r="O701" s="24"/>
      <c r="P701" s="24"/>
      <c r="Q701" s="24"/>
      <c r="R701" s="24"/>
      <c r="S701" s="24"/>
      <c r="T701" s="24"/>
      <c r="U701" s="24"/>
      <c r="V701" s="24"/>
      <c r="W701" s="24"/>
      <c r="X701" s="24"/>
      <c r="Y701" s="24"/>
      <c r="Z701" s="24"/>
      <c r="AA701" s="24"/>
      <c r="AB701" s="24"/>
      <c r="AC701" s="24"/>
    </row>
    <row r="702">
      <c r="A702" s="24"/>
      <c r="B702" s="24"/>
      <c r="C702" s="24"/>
      <c r="D702" s="24"/>
      <c r="E702" s="24"/>
      <c r="F702" s="24"/>
      <c r="G702" s="24"/>
      <c r="H702" s="27"/>
      <c r="I702" s="24"/>
      <c r="J702" s="24"/>
      <c r="K702" s="24"/>
      <c r="L702" s="24"/>
      <c r="M702" s="24"/>
      <c r="N702" s="24"/>
      <c r="O702" s="24"/>
      <c r="P702" s="24"/>
      <c r="Q702" s="24"/>
      <c r="R702" s="24"/>
      <c r="S702" s="24"/>
      <c r="T702" s="24"/>
      <c r="U702" s="24"/>
      <c r="V702" s="24"/>
      <c r="W702" s="24"/>
      <c r="X702" s="24"/>
      <c r="Y702" s="24"/>
      <c r="Z702" s="24"/>
      <c r="AA702" s="24"/>
      <c r="AB702" s="24"/>
      <c r="AC702" s="24"/>
    </row>
    <row r="703">
      <c r="A703" s="24"/>
      <c r="B703" s="24"/>
      <c r="C703" s="24"/>
      <c r="D703" s="24"/>
      <c r="E703" s="24"/>
      <c r="F703" s="24"/>
      <c r="G703" s="24"/>
      <c r="H703" s="27"/>
      <c r="I703" s="24"/>
      <c r="J703" s="24"/>
      <c r="K703" s="24"/>
      <c r="L703" s="24"/>
      <c r="M703" s="24"/>
      <c r="N703" s="24"/>
      <c r="O703" s="24"/>
      <c r="P703" s="24"/>
      <c r="Q703" s="24"/>
      <c r="R703" s="24"/>
      <c r="S703" s="24"/>
      <c r="T703" s="24"/>
      <c r="U703" s="24"/>
      <c r="V703" s="24"/>
      <c r="W703" s="24"/>
      <c r="X703" s="24"/>
      <c r="Y703" s="24"/>
      <c r="Z703" s="24"/>
      <c r="AA703" s="24"/>
      <c r="AB703" s="24"/>
      <c r="AC703" s="24"/>
    </row>
    <row r="704">
      <c r="A704" s="24"/>
      <c r="B704" s="24"/>
      <c r="C704" s="24"/>
      <c r="D704" s="24"/>
      <c r="E704" s="24"/>
      <c r="F704" s="24"/>
      <c r="G704" s="24"/>
      <c r="H704" s="27"/>
      <c r="I704" s="24"/>
      <c r="J704" s="24"/>
      <c r="K704" s="24"/>
      <c r="L704" s="24"/>
      <c r="M704" s="24"/>
      <c r="N704" s="24"/>
      <c r="O704" s="24"/>
      <c r="P704" s="24"/>
      <c r="Q704" s="24"/>
      <c r="R704" s="24"/>
      <c r="S704" s="24"/>
      <c r="T704" s="24"/>
      <c r="U704" s="24"/>
      <c r="V704" s="24"/>
      <c r="W704" s="24"/>
      <c r="X704" s="24"/>
      <c r="Y704" s="24"/>
      <c r="Z704" s="24"/>
      <c r="AA704" s="24"/>
      <c r="AB704" s="24"/>
      <c r="AC704" s="24"/>
    </row>
    <row r="705">
      <c r="A705" s="24"/>
      <c r="B705" s="24"/>
      <c r="C705" s="24"/>
      <c r="D705" s="24"/>
      <c r="E705" s="24"/>
      <c r="F705" s="24"/>
      <c r="G705" s="24"/>
      <c r="H705" s="27"/>
      <c r="I705" s="24"/>
      <c r="J705" s="24"/>
      <c r="K705" s="24"/>
      <c r="L705" s="24"/>
      <c r="M705" s="24"/>
      <c r="N705" s="24"/>
      <c r="O705" s="24"/>
      <c r="P705" s="24"/>
      <c r="Q705" s="24"/>
      <c r="R705" s="24"/>
      <c r="S705" s="24"/>
      <c r="T705" s="24"/>
      <c r="U705" s="24"/>
      <c r="V705" s="24"/>
      <c r="W705" s="24"/>
      <c r="X705" s="24"/>
      <c r="Y705" s="24"/>
      <c r="Z705" s="24"/>
      <c r="AA705" s="24"/>
      <c r="AB705" s="24"/>
      <c r="AC705" s="24"/>
    </row>
    <row r="706">
      <c r="A706" s="24"/>
      <c r="B706" s="24"/>
      <c r="C706" s="24"/>
      <c r="D706" s="24"/>
      <c r="E706" s="24"/>
      <c r="F706" s="24"/>
      <c r="G706" s="24"/>
      <c r="H706" s="27"/>
      <c r="I706" s="24"/>
      <c r="J706" s="24"/>
      <c r="K706" s="24"/>
      <c r="L706" s="24"/>
      <c r="M706" s="24"/>
      <c r="N706" s="24"/>
      <c r="O706" s="24"/>
      <c r="P706" s="24"/>
      <c r="Q706" s="24"/>
      <c r="R706" s="24"/>
      <c r="S706" s="24"/>
      <c r="T706" s="24"/>
      <c r="U706" s="24"/>
      <c r="V706" s="24"/>
      <c r="W706" s="24"/>
      <c r="X706" s="24"/>
      <c r="Y706" s="24"/>
      <c r="Z706" s="24"/>
      <c r="AA706" s="24"/>
      <c r="AB706" s="24"/>
      <c r="AC706" s="24"/>
    </row>
    <row r="707">
      <c r="A707" s="24"/>
      <c r="B707" s="24"/>
      <c r="C707" s="24"/>
      <c r="D707" s="24"/>
      <c r="E707" s="24"/>
      <c r="F707" s="24"/>
      <c r="G707" s="24"/>
      <c r="H707" s="27"/>
      <c r="I707" s="24"/>
      <c r="J707" s="24"/>
      <c r="K707" s="24"/>
      <c r="L707" s="24"/>
      <c r="M707" s="24"/>
      <c r="N707" s="24"/>
      <c r="O707" s="24"/>
      <c r="P707" s="24"/>
      <c r="Q707" s="24"/>
      <c r="R707" s="24"/>
      <c r="S707" s="24"/>
      <c r="T707" s="24"/>
      <c r="U707" s="24"/>
      <c r="V707" s="24"/>
      <c r="W707" s="24"/>
      <c r="X707" s="24"/>
      <c r="Y707" s="24"/>
      <c r="Z707" s="24"/>
      <c r="AA707" s="24"/>
      <c r="AB707" s="24"/>
      <c r="AC707" s="24"/>
    </row>
    <row r="708">
      <c r="A708" s="24"/>
      <c r="B708" s="24"/>
      <c r="C708" s="24"/>
      <c r="D708" s="24"/>
      <c r="E708" s="24"/>
      <c r="F708" s="24"/>
      <c r="G708" s="24"/>
      <c r="H708" s="27"/>
      <c r="I708" s="24"/>
      <c r="J708" s="24"/>
      <c r="K708" s="24"/>
      <c r="L708" s="24"/>
      <c r="M708" s="24"/>
      <c r="N708" s="24"/>
      <c r="O708" s="24"/>
      <c r="P708" s="24"/>
      <c r="Q708" s="24"/>
      <c r="R708" s="24"/>
      <c r="S708" s="24"/>
      <c r="T708" s="24"/>
      <c r="U708" s="24"/>
      <c r="V708" s="24"/>
      <c r="W708" s="24"/>
      <c r="X708" s="24"/>
      <c r="Y708" s="24"/>
      <c r="Z708" s="24"/>
      <c r="AA708" s="24"/>
      <c r="AB708" s="24"/>
      <c r="AC708" s="24"/>
    </row>
    <row r="709">
      <c r="A709" s="24"/>
      <c r="B709" s="24"/>
      <c r="C709" s="24"/>
      <c r="D709" s="24"/>
      <c r="E709" s="24"/>
      <c r="F709" s="24"/>
      <c r="G709" s="24"/>
      <c r="H709" s="27"/>
      <c r="I709" s="24"/>
      <c r="J709" s="24"/>
      <c r="K709" s="24"/>
      <c r="L709" s="24"/>
      <c r="M709" s="24"/>
      <c r="N709" s="24"/>
      <c r="O709" s="24"/>
      <c r="P709" s="24"/>
      <c r="Q709" s="24"/>
      <c r="R709" s="24"/>
      <c r="S709" s="24"/>
      <c r="T709" s="24"/>
      <c r="U709" s="24"/>
      <c r="V709" s="24"/>
      <c r="W709" s="24"/>
      <c r="X709" s="24"/>
      <c r="Y709" s="24"/>
      <c r="Z709" s="24"/>
      <c r="AA709" s="24"/>
      <c r="AB709" s="24"/>
      <c r="AC709" s="24"/>
    </row>
    <row r="710">
      <c r="A710" s="24"/>
      <c r="B710" s="24"/>
      <c r="C710" s="24"/>
      <c r="D710" s="24"/>
      <c r="E710" s="24"/>
      <c r="F710" s="24"/>
      <c r="G710" s="24"/>
      <c r="H710" s="27"/>
      <c r="I710" s="24"/>
      <c r="J710" s="24"/>
      <c r="K710" s="24"/>
      <c r="L710" s="24"/>
      <c r="M710" s="24"/>
      <c r="N710" s="24"/>
      <c r="O710" s="24"/>
      <c r="P710" s="24"/>
      <c r="Q710" s="24"/>
      <c r="R710" s="24"/>
      <c r="S710" s="24"/>
      <c r="T710" s="24"/>
      <c r="U710" s="24"/>
      <c r="V710" s="24"/>
      <c r="W710" s="24"/>
      <c r="X710" s="24"/>
      <c r="Y710" s="24"/>
      <c r="Z710" s="24"/>
      <c r="AA710" s="24"/>
      <c r="AB710" s="24"/>
      <c r="AC710" s="24"/>
    </row>
    <row r="711">
      <c r="A711" s="24"/>
      <c r="B711" s="24"/>
      <c r="C711" s="24"/>
      <c r="D711" s="24"/>
      <c r="E711" s="24"/>
      <c r="F711" s="24"/>
      <c r="G711" s="24"/>
      <c r="H711" s="27"/>
      <c r="I711" s="24"/>
      <c r="J711" s="24"/>
      <c r="K711" s="24"/>
      <c r="L711" s="24"/>
      <c r="M711" s="24"/>
      <c r="N711" s="24"/>
      <c r="O711" s="24"/>
      <c r="P711" s="24"/>
      <c r="Q711" s="24"/>
      <c r="R711" s="24"/>
      <c r="S711" s="24"/>
      <c r="T711" s="24"/>
      <c r="U711" s="24"/>
      <c r="V711" s="24"/>
      <c r="W711" s="24"/>
      <c r="X711" s="24"/>
      <c r="Y711" s="24"/>
      <c r="Z711" s="24"/>
      <c r="AA711" s="24"/>
      <c r="AB711" s="24"/>
      <c r="AC711" s="24"/>
    </row>
    <row r="712">
      <c r="A712" s="24"/>
      <c r="B712" s="24"/>
      <c r="C712" s="24"/>
      <c r="D712" s="24"/>
      <c r="E712" s="24"/>
      <c r="F712" s="24"/>
      <c r="G712" s="24"/>
      <c r="H712" s="27"/>
      <c r="I712" s="24"/>
      <c r="J712" s="24"/>
      <c r="K712" s="24"/>
      <c r="L712" s="24"/>
      <c r="M712" s="24"/>
      <c r="N712" s="24"/>
      <c r="O712" s="24"/>
      <c r="P712" s="24"/>
      <c r="Q712" s="24"/>
      <c r="R712" s="24"/>
      <c r="S712" s="24"/>
      <c r="T712" s="24"/>
      <c r="U712" s="24"/>
      <c r="V712" s="24"/>
      <c r="W712" s="24"/>
      <c r="X712" s="24"/>
      <c r="Y712" s="24"/>
      <c r="Z712" s="24"/>
      <c r="AA712" s="24"/>
      <c r="AB712" s="24"/>
      <c r="AC712" s="24"/>
    </row>
    <row r="713">
      <c r="A713" s="24"/>
      <c r="B713" s="24"/>
      <c r="C713" s="24"/>
      <c r="D713" s="24"/>
      <c r="E713" s="24"/>
      <c r="F713" s="24"/>
      <c r="G713" s="24"/>
      <c r="H713" s="27"/>
      <c r="I713" s="24"/>
      <c r="J713" s="24"/>
      <c r="K713" s="24"/>
      <c r="L713" s="24"/>
      <c r="M713" s="24"/>
      <c r="N713" s="24"/>
      <c r="O713" s="24"/>
      <c r="P713" s="24"/>
      <c r="Q713" s="24"/>
      <c r="R713" s="24"/>
      <c r="S713" s="24"/>
      <c r="T713" s="24"/>
      <c r="U713" s="24"/>
      <c r="V713" s="24"/>
      <c r="W713" s="24"/>
      <c r="X713" s="24"/>
      <c r="Y713" s="24"/>
      <c r="Z713" s="24"/>
      <c r="AA713" s="24"/>
      <c r="AB713" s="24"/>
      <c r="AC713" s="24"/>
    </row>
    <row r="714">
      <c r="A714" s="24"/>
      <c r="B714" s="24"/>
      <c r="C714" s="24"/>
      <c r="D714" s="24"/>
      <c r="E714" s="24"/>
      <c r="F714" s="24"/>
      <c r="G714" s="24"/>
      <c r="H714" s="27"/>
      <c r="I714" s="24"/>
      <c r="J714" s="24"/>
      <c r="K714" s="24"/>
      <c r="L714" s="24"/>
      <c r="M714" s="24"/>
      <c r="N714" s="24"/>
      <c r="O714" s="24"/>
      <c r="P714" s="24"/>
      <c r="Q714" s="24"/>
      <c r="R714" s="24"/>
      <c r="S714" s="24"/>
      <c r="T714" s="24"/>
      <c r="U714" s="24"/>
      <c r="V714" s="24"/>
      <c r="W714" s="24"/>
      <c r="X714" s="24"/>
      <c r="Y714" s="24"/>
      <c r="Z714" s="24"/>
      <c r="AA714" s="24"/>
      <c r="AB714" s="24"/>
      <c r="AC714" s="24"/>
    </row>
    <row r="715">
      <c r="A715" s="24"/>
      <c r="B715" s="24"/>
      <c r="C715" s="24"/>
      <c r="D715" s="24"/>
      <c r="E715" s="24"/>
      <c r="F715" s="24"/>
      <c r="G715" s="24"/>
      <c r="H715" s="27"/>
      <c r="I715" s="24"/>
      <c r="J715" s="24"/>
      <c r="K715" s="24"/>
      <c r="L715" s="24"/>
      <c r="M715" s="24"/>
      <c r="N715" s="24"/>
      <c r="O715" s="24"/>
      <c r="P715" s="24"/>
      <c r="Q715" s="24"/>
      <c r="R715" s="24"/>
      <c r="S715" s="24"/>
      <c r="T715" s="24"/>
      <c r="U715" s="24"/>
      <c r="V715" s="24"/>
      <c r="W715" s="24"/>
      <c r="X715" s="24"/>
      <c r="Y715" s="24"/>
      <c r="Z715" s="24"/>
      <c r="AA715" s="24"/>
      <c r="AB715" s="24"/>
      <c r="AC715" s="24"/>
    </row>
    <row r="716">
      <c r="A716" s="24"/>
      <c r="B716" s="24"/>
      <c r="C716" s="24"/>
      <c r="D716" s="24"/>
      <c r="E716" s="24"/>
      <c r="F716" s="24"/>
      <c r="G716" s="24"/>
      <c r="H716" s="27"/>
      <c r="I716" s="24"/>
      <c r="J716" s="24"/>
      <c r="K716" s="24"/>
      <c r="L716" s="24"/>
      <c r="M716" s="24"/>
      <c r="N716" s="24"/>
      <c r="O716" s="24"/>
      <c r="P716" s="24"/>
      <c r="Q716" s="24"/>
      <c r="R716" s="24"/>
      <c r="S716" s="24"/>
      <c r="T716" s="24"/>
      <c r="U716" s="24"/>
      <c r="V716" s="24"/>
      <c r="W716" s="24"/>
      <c r="X716" s="24"/>
      <c r="Y716" s="24"/>
      <c r="Z716" s="24"/>
      <c r="AA716" s="24"/>
      <c r="AB716" s="24"/>
      <c r="AC716" s="24"/>
    </row>
    <row r="717">
      <c r="A717" s="24"/>
      <c r="B717" s="24"/>
      <c r="C717" s="24"/>
      <c r="D717" s="24"/>
      <c r="E717" s="24"/>
      <c r="F717" s="24"/>
      <c r="G717" s="24"/>
      <c r="H717" s="27"/>
      <c r="I717" s="24"/>
      <c r="J717" s="24"/>
      <c r="K717" s="24"/>
      <c r="L717" s="24"/>
      <c r="M717" s="24"/>
      <c r="N717" s="24"/>
      <c r="O717" s="24"/>
      <c r="P717" s="24"/>
      <c r="Q717" s="24"/>
      <c r="R717" s="24"/>
      <c r="S717" s="24"/>
      <c r="T717" s="24"/>
      <c r="U717" s="24"/>
      <c r="V717" s="24"/>
      <c r="W717" s="24"/>
      <c r="X717" s="24"/>
      <c r="Y717" s="24"/>
      <c r="Z717" s="24"/>
      <c r="AA717" s="24"/>
      <c r="AB717" s="24"/>
      <c r="AC717" s="24"/>
    </row>
    <row r="718">
      <c r="A718" s="24"/>
      <c r="B718" s="24"/>
      <c r="C718" s="24"/>
      <c r="D718" s="24"/>
      <c r="E718" s="24"/>
      <c r="F718" s="24"/>
      <c r="G718" s="24"/>
      <c r="H718" s="27"/>
      <c r="I718" s="24"/>
      <c r="J718" s="24"/>
      <c r="K718" s="24"/>
      <c r="L718" s="24"/>
      <c r="M718" s="24"/>
      <c r="N718" s="24"/>
      <c r="O718" s="24"/>
      <c r="P718" s="24"/>
      <c r="Q718" s="24"/>
      <c r="R718" s="24"/>
      <c r="S718" s="24"/>
      <c r="T718" s="24"/>
      <c r="U718" s="24"/>
      <c r="V718" s="24"/>
      <c r="W718" s="24"/>
      <c r="X718" s="24"/>
      <c r="Y718" s="24"/>
      <c r="Z718" s="24"/>
      <c r="AA718" s="24"/>
      <c r="AB718" s="24"/>
      <c r="AC718" s="24"/>
    </row>
    <row r="719">
      <c r="A719" s="24"/>
      <c r="B719" s="24"/>
      <c r="C719" s="24"/>
      <c r="D719" s="24"/>
      <c r="E719" s="24"/>
      <c r="F719" s="24"/>
      <c r="G719" s="24"/>
      <c r="H719" s="27"/>
      <c r="I719" s="24"/>
      <c r="J719" s="24"/>
      <c r="K719" s="24"/>
      <c r="L719" s="24"/>
      <c r="M719" s="24"/>
      <c r="N719" s="24"/>
      <c r="O719" s="24"/>
      <c r="P719" s="24"/>
      <c r="Q719" s="24"/>
      <c r="R719" s="24"/>
      <c r="S719" s="24"/>
      <c r="T719" s="24"/>
      <c r="U719" s="24"/>
      <c r="V719" s="24"/>
      <c r="W719" s="24"/>
      <c r="X719" s="24"/>
      <c r="Y719" s="24"/>
      <c r="Z719" s="24"/>
      <c r="AA719" s="24"/>
      <c r="AB719" s="24"/>
      <c r="AC719" s="24"/>
    </row>
    <row r="720">
      <c r="A720" s="24"/>
      <c r="B720" s="24"/>
      <c r="C720" s="24"/>
      <c r="D720" s="24"/>
      <c r="E720" s="24"/>
      <c r="F720" s="24"/>
      <c r="G720" s="24"/>
      <c r="H720" s="27"/>
      <c r="I720" s="24"/>
      <c r="J720" s="24"/>
      <c r="K720" s="24"/>
      <c r="L720" s="24"/>
      <c r="M720" s="24"/>
      <c r="N720" s="24"/>
      <c r="O720" s="24"/>
      <c r="P720" s="24"/>
      <c r="Q720" s="24"/>
      <c r="R720" s="24"/>
      <c r="S720" s="24"/>
      <c r="T720" s="24"/>
      <c r="U720" s="24"/>
      <c r="V720" s="24"/>
      <c r="W720" s="24"/>
      <c r="X720" s="24"/>
      <c r="Y720" s="24"/>
      <c r="Z720" s="24"/>
      <c r="AA720" s="24"/>
      <c r="AB720" s="24"/>
      <c r="AC720" s="24"/>
    </row>
    <row r="721">
      <c r="A721" s="24"/>
      <c r="B721" s="24"/>
      <c r="C721" s="24"/>
      <c r="D721" s="24"/>
      <c r="E721" s="24"/>
      <c r="F721" s="24"/>
      <c r="G721" s="24"/>
      <c r="H721" s="27"/>
      <c r="I721" s="24"/>
      <c r="J721" s="24"/>
      <c r="K721" s="24"/>
      <c r="L721" s="24"/>
      <c r="M721" s="24"/>
      <c r="N721" s="24"/>
      <c r="O721" s="24"/>
      <c r="P721" s="24"/>
      <c r="Q721" s="24"/>
      <c r="R721" s="24"/>
      <c r="S721" s="24"/>
      <c r="T721" s="24"/>
      <c r="U721" s="24"/>
      <c r="V721" s="24"/>
      <c r="W721" s="24"/>
      <c r="X721" s="24"/>
      <c r="Y721" s="24"/>
      <c r="Z721" s="24"/>
      <c r="AA721" s="24"/>
      <c r="AB721" s="24"/>
      <c r="AC721" s="24"/>
    </row>
    <row r="722">
      <c r="A722" s="24"/>
      <c r="B722" s="24"/>
      <c r="C722" s="24"/>
      <c r="D722" s="24"/>
      <c r="E722" s="24"/>
      <c r="F722" s="24"/>
      <c r="G722" s="24"/>
      <c r="H722" s="27"/>
      <c r="I722" s="24"/>
      <c r="J722" s="24"/>
      <c r="K722" s="24"/>
      <c r="L722" s="24"/>
      <c r="M722" s="24"/>
      <c r="N722" s="24"/>
      <c r="O722" s="24"/>
      <c r="P722" s="24"/>
      <c r="Q722" s="24"/>
      <c r="R722" s="24"/>
      <c r="S722" s="24"/>
      <c r="T722" s="24"/>
      <c r="U722" s="24"/>
      <c r="V722" s="24"/>
      <c r="W722" s="24"/>
      <c r="X722" s="24"/>
      <c r="Y722" s="24"/>
      <c r="Z722" s="24"/>
      <c r="AA722" s="24"/>
      <c r="AB722" s="24"/>
      <c r="AC722" s="24"/>
    </row>
    <row r="723">
      <c r="A723" s="24"/>
      <c r="B723" s="24"/>
      <c r="C723" s="24"/>
      <c r="D723" s="24"/>
      <c r="E723" s="24"/>
      <c r="F723" s="24"/>
      <c r="G723" s="24"/>
      <c r="H723" s="27"/>
      <c r="I723" s="24"/>
      <c r="J723" s="24"/>
      <c r="K723" s="24"/>
      <c r="L723" s="24"/>
      <c r="M723" s="24"/>
      <c r="N723" s="24"/>
      <c r="O723" s="24"/>
      <c r="P723" s="24"/>
      <c r="Q723" s="24"/>
      <c r="R723" s="24"/>
      <c r="S723" s="24"/>
      <c r="T723" s="24"/>
      <c r="U723" s="24"/>
      <c r="V723" s="24"/>
      <c r="W723" s="24"/>
      <c r="X723" s="24"/>
      <c r="Y723" s="24"/>
      <c r="Z723" s="24"/>
      <c r="AA723" s="24"/>
      <c r="AB723" s="24"/>
      <c r="AC723" s="24"/>
    </row>
    <row r="724">
      <c r="A724" s="24"/>
      <c r="B724" s="24"/>
      <c r="C724" s="24"/>
      <c r="D724" s="24"/>
      <c r="E724" s="24"/>
      <c r="F724" s="24"/>
      <c r="G724" s="24"/>
      <c r="H724" s="27"/>
      <c r="I724" s="24"/>
      <c r="J724" s="24"/>
      <c r="K724" s="24"/>
      <c r="L724" s="24"/>
      <c r="M724" s="24"/>
      <c r="N724" s="24"/>
      <c r="O724" s="24"/>
      <c r="P724" s="24"/>
      <c r="Q724" s="24"/>
      <c r="R724" s="24"/>
      <c r="S724" s="24"/>
      <c r="T724" s="24"/>
      <c r="U724" s="24"/>
      <c r="V724" s="24"/>
      <c r="W724" s="24"/>
      <c r="X724" s="24"/>
      <c r="Y724" s="24"/>
      <c r="Z724" s="24"/>
      <c r="AA724" s="24"/>
      <c r="AB724" s="24"/>
      <c r="AC724" s="24"/>
    </row>
    <row r="725">
      <c r="A725" s="24"/>
      <c r="B725" s="24"/>
      <c r="C725" s="24"/>
      <c r="D725" s="24"/>
      <c r="E725" s="24"/>
      <c r="F725" s="24"/>
      <c r="G725" s="24"/>
      <c r="H725" s="27"/>
      <c r="I725" s="24"/>
      <c r="J725" s="24"/>
      <c r="K725" s="24"/>
      <c r="L725" s="24"/>
      <c r="M725" s="24"/>
      <c r="N725" s="24"/>
      <c r="O725" s="24"/>
      <c r="P725" s="24"/>
      <c r="Q725" s="24"/>
      <c r="R725" s="24"/>
      <c r="S725" s="24"/>
      <c r="T725" s="24"/>
      <c r="U725" s="24"/>
      <c r="V725" s="24"/>
      <c r="W725" s="24"/>
      <c r="X725" s="24"/>
      <c r="Y725" s="24"/>
      <c r="Z725" s="24"/>
      <c r="AA725" s="24"/>
      <c r="AB725" s="24"/>
      <c r="AC725" s="24"/>
    </row>
    <row r="726">
      <c r="A726" s="24"/>
      <c r="B726" s="24"/>
      <c r="C726" s="24"/>
      <c r="D726" s="24"/>
      <c r="E726" s="24"/>
      <c r="F726" s="24"/>
      <c r="G726" s="24"/>
      <c r="H726" s="27"/>
      <c r="I726" s="24"/>
      <c r="J726" s="24"/>
      <c r="K726" s="24"/>
      <c r="L726" s="24"/>
      <c r="M726" s="24"/>
      <c r="N726" s="24"/>
      <c r="O726" s="24"/>
      <c r="P726" s="24"/>
      <c r="Q726" s="24"/>
      <c r="R726" s="24"/>
      <c r="S726" s="24"/>
      <c r="T726" s="24"/>
      <c r="U726" s="24"/>
      <c r="V726" s="24"/>
      <c r="W726" s="24"/>
      <c r="X726" s="24"/>
      <c r="Y726" s="24"/>
      <c r="Z726" s="24"/>
      <c r="AA726" s="24"/>
      <c r="AB726" s="24"/>
      <c r="AC726" s="24"/>
    </row>
    <row r="727">
      <c r="A727" s="24"/>
      <c r="B727" s="24"/>
      <c r="C727" s="24"/>
      <c r="D727" s="24"/>
      <c r="E727" s="24"/>
      <c r="F727" s="24"/>
      <c r="G727" s="24"/>
      <c r="H727" s="27"/>
      <c r="I727" s="24"/>
      <c r="J727" s="24"/>
      <c r="K727" s="24"/>
      <c r="L727" s="24"/>
      <c r="M727" s="24"/>
      <c r="N727" s="24"/>
      <c r="O727" s="24"/>
      <c r="P727" s="24"/>
      <c r="Q727" s="24"/>
      <c r="R727" s="24"/>
      <c r="S727" s="24"/>
      <c r="T727" s="24"/>
      <c r="U727" s="24"/>
      <c r="V727" s="24"/>
      <c r="W727" s="24"/>
      <c r="X727" s="24"/>
      <c r="Y727" s="24"/>
      <c r="Z727" s="24"/>
      <c r="AA727" s="24"/>
      <c r="AB727" s="24"/>
      <c r="AC727" s="24"/>
    </row>
    <row r="728">
      <c r="A728" s="24"/>
      <c r="B728" s="24"/>
      <c r="C728" s="24"/>
      <c r="D728" s="24"/>
      <c r="E728" s="24"/>
      <c r="F728" s="24"/>
      <c r="G728" s="24"/>
      <c r="H728" s="27"/>
      <c r="I728" s="24"/>
      <c r="J728" s="24"/>
      <c r="K728" s="24"/>
      <c r="L728" s="24"/>
      <c r="M728" s="24"/>
      <c r="N728" s="24"/>
      <c r="O728" s="24"/>
      <c r="P728" s="24"/>
      <c r="Q728" s="24"/>
      <c r="R728" s="24"/>
      <c r="S728" s="24"/>
      <c r="T728" s="24"/>
      <c r="U728" s="24"/>
      <c r="V728" s="24"/>
      <c r="W728" s="24"/>
      <c r="X728" s="24"/>
      <c r="Y728" s="24"/>
      <c r="Z728" s="24"/>
      <c r="AA728" s="24"/>
      <c r="AB728" s="24"/>
      <c r="AC728" s="24"/>
    </row>
    <row r="729">
      <c r="A729" s="24"/>
      <c r="B729" s="24"/>
      <c r="C729" s="24"/>
      <c r="D729" s="24"/>
      <c r="E729" s="24"/>
      <c r="F729" s="24"/>
      <c r="G729" s="24"/>
      <c r="H729" s="27"/>
      <c r="I729" s="24"/>
      <c r="J729" s="24"/>
      <c r="K729" s="24"/>
      <c r="L729" s="24"/>
      <c r="M729" s="24"/>
      <c r="N729" s="24"/>
      <c r="O729" s="24"/>
      <c r="P729" s="24"/>
      <c r="Q729" s="24"/>
      <c r="R729" s="24"/>
      <c r="S729" s="24"/>
      <c r="T729" s="24"/>
      <c r="U729" s="24"/>
      <c r="V729" s="24"/>
      <c r="W729" s="24"/>
      <c r="X729" s="24"/>
      <c r="Y729" s="24"/>
      <c r="Z729" s="24"/>
      <c r="AA729" s="24"/>
      <c r="AB729" s="24"/>
      <c r="AC729" s="24"/>
    </row>
    <row r="730">
      <c r="A730" s="24"/>
      <c r="B730" s="24"/>
      <c r="C730" s="24"/>
      <c r="D730" s="24"/>
      <c r="E730" s="24"/>
      <c r="F730" s="24"/>
      <c r="G730" s="24"/>
      <c r="H730" s="27"/>
      <c r="I730" s="24"/>
      <c r="J730" s="24"/>
      <c r="K730" s="24"/>
      <c r="L730" s="24"/>
      <c r="M730" s="24"/>
      <c r="N730" s="24"/>
      <c r="O730" s="24"/>
      <c r="P730" s="24"/>
      <c r="Q730" s="24"/>
      <c r="R730" s="24"/>
      <c r="S730" s="24"/>
      <c r="T730" s="24"/>
      <c r="U730" s="24"/>
      <c r="V730" s="24"/>
      <c r="W730" s="24"/>
      <c r="X730" s="24"/>
      <c r="Y730" s="24"/>
      <c r="Z730" s="24"/>
      <c r="AA730" s="24"/>
      <c r="AB730" s="24"/>
      <c r="AC730" s="24"/>
    </row>
    <row r="731">
      <c r="A731" s="24"/>
      <c r="B731" s="24"/>
      <c r="C731" s="24"/>
      <c r="D731" s="24"/>
      <c r="E731" s="24"/>
      <c r="F731" s="24"/>
      <c r="G731" s="24"/>
      <c r="H731" s="27"/>
      <c r="I731" s="24"/>
      <c r="J731" s="24"/>
      <c r="K731" s="24"/>
      <c r="L731" s="24"/>
      <c r="M731" s="24"/>
      <c r="N731" s="24"/>
      <c r="O731" s="24"/>
      <c r="P731" s="24"/>
      <c r="Q731" s="24"/>
      <c r="R731" s="24"/>
      <c r="S731" s="24"/>
      <c r="T731" s="24"/>
      <c r="U731" s="24"/>
      <c r="V731" s="24"/>
      <c r="W731" s="24"/>
      <c r="X731" s="24"/>
      <c r="Y731" s="24"/>
      <c r="Z731" s="24"/>
      <c r="AA731" s="24"/>
      <c r="AB731" s="24"/>
      <c r="AC731" s="24"/>
    </row>
    <row r="732">
      <c r="A732" s="24"/>
      <c r="B732" s="24"/>
      <c r="C732" s="24"/>
      <c r="D732" s="24"/>
      <c r="E732" s="24"/>
      <c r="F732" s="24"/>
      <c r="G732" s="24"/>
      <c r="H732" s="27"/>
      <c r="I732" s="24"/>
      <c r="J732" s="24"/>
      <c r="K732" s="24"/>
      <c r="L732" s="24"/>
      <c r="M732" s="24"/>
      <c r="N732" s="24"/>
      <c r="O732" s="24"/>
      <c r="P732" s="24"/>
      <c r="Q732" s="24"/>
      <c r="R732" s="24"/>
      <c r="S732" s="24"/>
      <c r="T732" s="24"/>
      <c r="U732" s="24"/>
      <c r="V732" s="24"/>
      <c r="W732" s="24"/>
      <c r="X732" s="24"/>
      <c r="Y732" s="24"/>
      <c r="Z732" s="24"/>
      <c r="AA732" s="24"/>
      <c r="AB732" s="24"/>
      <c r="AC732" s="24"/>
    </row>
    <row r="733">
      <c r="A733" s="24"/>
      <c r="B733" s="24"/>
      <c r="C733" s="24"/>
      <c r="D733" s="24"/>
      <c r="E733" s="24"/>
      <c r="F733" s="24"/>
      <c r="G733" s="24"/>
      <c r="H733" s="27"/>
      <c r="I733" s="24"/>
      <c r="J733" s="24"/>
      <c r="K733" s="24"/>
      <c r="L733" s="24"/>
      <c r="M733" s="24"/>
      <c r="N733" s="24"/>
      <c r="O733" s="24"/>
      <c r="P733" s="24"/>
      <c r="Q733" s="24"/>
      <c r="R733" s="24"/>
      <c r="S733" s="24"/>
      <c r="T733" s="24"/>
      <c r="U733" s="24"/>
      <c r="V733" s="24"/>
      <c r="W733" s="24"/>
      <c r="X733" s="24"/>
      <c r="Y733" s="24"/>
      <c r="Z733" s="24"/>
      <c r="AA733" s="24"/>
      <c r="AB733" s="24"/>
      <c r="AC733" s="24"/>
    </row>
    <row r="734">
      <c r="A734" s="24"/>
      <c r="B734" s="24"/>
      <c r="C734" s="24"/>
      <c r="D734" s="24"/>
      <c r="E734" s="24"/>
      <c r="F734" s="24"/>
      <c r="G734" s="24"/>
      <c r="H734" s="27"/>
      <c r="I734" s="24"/>
      <c r="J734" s="24"/>
      <c r="K734" s="24"/>
      <c r="L734" s="24"/>
      <c r="M734" s="24"/>
      <c r="N734" s="24"/>
      <c r="O734" s="24"/>
      <c r="P734" s="24"/>
      <c r="Q734" s="24"/>
      <c r="R734" s="24"/>
      <c r="S734" s="24"/>
      <c r="T734" s="24"/>
      <c r="U734" s="24"/>
      <c r="V734" s="24"/>
      <c r="W734" s="24"/>
      <c r="X734" s="24"/>
      <c r="Y734" s="24"/>
      <c r="Z734" s="24"/>
      <c r="AA734" s="24"/>
      <c r="AB734" s="24"/>
      <c r="AC734" s="24"/>
    </row>
    <row r="735">
      <c r="A735" s="24"/>
      <c r="B735" s="24"/>
      <c r="C735" s="24"/>
      <c r="D735" s="24"/>
      <c r="E735" s="24"/>
      <c r="F735" s="24"/>
      <c r="G735" s="24"/>
      <c r="H735" s="27"/>
      <c r="I735" s="24"/>
      <c r="J735" s="24"/>
      <c r="K735" s="24"/>
      <c r="L735" s="24"/>
      <c r="M735" s="24"/>
      <c r="N735" s="24"/>
      <c r="O735" s="24"/>
      <c r="P735" s="24"/>
      <c r="Q735" s="24"/>
      <c r="R735" s="24"/>
      <c r="S735" s="24"/>
      <c r="T735" s="24"/>
      <c r="U735" s="24"/>
      <c r="V735" s="24"/>
      <c r="W735" s="24"/>
      <c r="X735" s="24"/>
      <c r="Y735" s="24"/>
      <c r="Z735" s="24"/>
      <c r="AA735" s="24"/>
      <c r="AB735" s="24"/>
      <c r="AC735" s="24"/>
    </row>
    <row r="736">
      <c r="A736" s="24"/>
      <c r="B736" s="24"/>
      <c r="C736" s="24"/>
      <c r="D736" s="24"/>
      <c r="E736" s="24"/>
      <c r="F736" s="24"/>
      <c r="G736" s="24"/>
      <c r="H736" s="27"/>
      <c r="I736" s="24"/>
      <c r="J736" s="24"/>
      <c r="K736" s="24"/>
      <c r="L736" s="24"/>
      <c r="M736" s="24"/>
      <c r="N736" s="24"/>
      <c r="O736" s="24"/>
      <c r="P736" s="24"/>
      <c r="Q736" s="24"/>
      <c r="R736" s="24"/>
      <c r="S736" s="24"/>
      <c r="T736" s="24"/>
      <c r="U736" s="24"/>
      <c r="V736" s="24"/>
      <c r="W736" s="24"/>
      <c r="X736" s="24"/>
      <c r="Y736" s="24"/>
      <c r="Z736" s="24"/>
      <c r="AA736" s="24"/>
      <c r="AB736" s="24"/>
      <c r="AC736" s="24"/>
    </row>
    <row r="737">
      <c r="A737" s="24"/>
      <c r="B737" s="24"/>
      <c r="C737" s="24"/>
      <c r="D737" s="24"/>
      <c r="E737" s="24"/>
      <c r="F737" s="24"/>
      <c r="G737" s="24"/>
      <c r="H737" s="27"/>
      <c r="I737" s="24"/>
      <c r="J737" s="24"/>
      <c r="K737" s="24"/>
      <c r="L737" s="24"/>
      <c r="M737" s="24"/>
      <c r="N737" s="24"/>
      <c r="O737" s="24"/>
      <c r="P737" s="24"/>
      <c r="Q737" s="24"/>
      <c r="R737" s="24"/>
      <c r="S737" s="24"/>
      <c r="T737" s="24"/>
      <c r="U737" s="24"/>
      <c r="V737" s="24"/>
      <c r="W737" s="24"/>
      <c r="X737" s="24"/>
      <c r="Y737" s="24"/>
      <c r="Z737" s="24"/>
      <c r="AA737" s="24"/>
      <c r="AB737" s="24"/>
      <c r="AC737" s="24"/>
    </row>
    <row r="738">
      <c r="A738" s="24"/>
      <c r="B738" s="24"/>
      <c r="C738" s="24"/>
      <c r="D738" s="24"/>
      <c r="E738" s="24"/>
      <c r="F738" s="24"/>
      <c r="G738" s="24"/>
      <c r="H738" s="27"/>
      <c r="I738" s="24"/>
      <c r="J738" s="24"/>
      <c r="K738" s="24"/>
      <c r="L738" s="24"/>
      <c r="M738" s="24"/>
      <c r="N738" s="24"/>
      <c r="O738" s="24"/>
      <c r="P738" s="24"/>
      <c r="Q738" s="24"/>
      <c r="R738" s="24"/>
      <c r="S738" s="24"/>
      <c r="T738" s="24"/>
      <c r="U738" s="24"/>
      <c r="V738" s="24"/>
      <c r="W738" s="24"/>
      <c r="X738" s="24"/>
      <c r="Y738" s="24"/>
      <c r="Z738" s="24"/>
      <c r="AA738" s="24"/>
      <c r="AB738" s="24"/>
      <c r="AC738" s="24"/>
    </row>
    <row r="739">
      <c r="A739" s="24"/>
      <c r="B739" s="24"/>
      <c r="C739" s="24"/>
      <c r="D739" s="24"/>
      <c r="E739" s="24"/>
      <c r="F739" s="24"/>
      <c r="G739" s="24"/>
      <c r="H739" s="27"/>
      <c r="I739" s="24"/>
      <c r="J739" s="24"/>
      <c r="K739" s="24"/>
      <c r="L739" s="24"/>
      <c r="M739" s="24"/>
      <c r="N739" s="24"/>
      <c r="O739" s="24"/>
      <c r="P739" s="24"/>
      <c r="Q739" s="24"/>
      <c r="R739" s="24"/>
      <c r="S739" s="24"/>
      <c r="T739" s="24"/>
      <c r="U739" s="24"/>
      <c r="V739" s="24"/>
      <c r="W739" s="24"/>
      <c r="X739" s="24"/>
      <c r="Y739" s="24"/>
      <c r="Z739" s="24"/>
      <c r="AA739" s="24"/>
      <c r="AB739" s="24"/>
      <c r="AC739" s="24"/>
    </row>
    <row r="740">
      <c r="A740" s="24"/>
      <c r="B740" s="24"/>
      <c r="C740" s="24"/>
      <c r="D740" s="24"/>
      <c r="E740" s="24"/>
      <c r="F740" s="24"/>
      <c r="G740" s="24"/>
      <c r="H740" s="27"/>
      <c r="I740" s="24"/>
      <c r="J740" s="24"/>
      <c r="K740" s="24"/>
      <c r="L740" s="24"/>
      <c r="M740" s="24"/>
      <c r="N740" s="24"/>
      <c r="O740" s="24"/>
      <c r="P740" s="24"/>
      <c r="Q740" s="24"/>
      <c r="R740" s="24"/>
      <c r="S740" s="24"/>
      <c r="T740" s="24"/>
      <c r="U740" s="24"/>
      <c r="V740" s="24"/>
      <c r="W740" s="24"/>
      <c r="X740" s="24"/>
      <c r="Y740" s="24"/>
      <c r="Z740" s="24"/>
      <c r="AA740" s="24"/>
      <c r="AB740" s="24"/>
      <c r="AC740" s="24"/>
    </row>
    <row r="741">
      <c r="A741" s="24"/>
      <c r="B741" s="24"/>
      <c r="C741" s="24"/>
      <c r="D741" s="24"/>
      <c r="E741" s="24"/>
      <c r="F741" s="24"/>
      <c r="G741" s="24"/>
      <c r="H741" s="27"/>
      <c r="I741" s="24"/>
      <c r="J741" s="24"/>
      <c r="K741" s="24"/>
      <c r="L741" s="24"/>
      <c r="M741" s="24"/>
      <c r="N741" s="24"/>
      <c r="O741" s="24"/>
      <c r="P741" s="24"/>
      <c r="Q741" s="24"/>
      <c r="R741" s="24"/>
      <c r="S741" s="24"/>
      <c r="T741" s="24"/>
      <c r="U741" s="24"/>
      <c r="V741" s="24"/>
      <c r="W741" s="24"/>
      <c r="X741" s="24"/>
      <c r="Y741" s="24"/>
      <c r="Z741" s="24"/>
      <c r="AA741" s="24"/>
      <c r="AB741" s="24"/>
      <c r="AC741" s="24"/>
    </row>
    <row r="742">
      <c r="A742" s="24"/>
      <c r="B742" s="24"/>
      <c r="C742" s="24"/>
      <c r="D742" s="24"/>
      <c r="E742" s="24"/>
      <c r="F742" s="24"/>
      <c r="G742" s="24"/>
      <c r="H742" s="27"/>
      <c r="I742" s="24"/>
      <c r="J742" s="24"/>
      <c r="K742" s="24"/>
      <c r="L742" s="24"/>
      <c r="M742" s="24"/>
      <c r="N742" s="24"/>
      <c r="O742" s="24"/>
      <c r="P742" s="24"/>
      <c r="Q742" s="24"/>
      <c r="R742" s="24"/>
      <c r="S742" s="24"/>
      <c r="T742" s="24"/>
      <c r="U742" s="24"/>
      <c r="V742" s="24"/>
      <c r="W742" s="24"/>
      <c r="X742" s="24"/>
      <c r="Y742" s="24"/>
      <c r="Z742" s="24"/>
      <c r="AA742" s="24"/>
      <c r="AB742" s="24"/>
      <c r="AC742" s="24"/>
    </row>
    <row r="743">
      <c r="A743" s="24"/>
      <c r="B743" s="24"/>
      <c r="C743" s="24"/>
      <c r="D743" s="24"/>
      <c r="E743" s="24"/>
      <c r="F743" s="24"/>
      <c r="G743" s="24"/>
      <c r="H743" s="27"/>
      <c r="I743" s="24"/>
      <c r="J743" s="24"/>
      <c r="K743" s="24"/>
      <c r="L743" s="24"/>
      <c r="M743" s="24"/>
      <c r="N743" s="24"/>
      <c r="O743" s="24"/>
      <c r="P743" s="24"/>
      <c r="Q743" s="24"/>
      <c r="R743" s="24"/>
      <c r="S743" s="24"/>
      <c r="T743" s="24"/>
      <c r="U743" s="24"/>
      <c r="V743" s="24"/>
      <c r="W743" s="24"/>
      <c r="X743" s="24"/>
      <c r="Y743" s="24"/>
      <c r="Z743" s="24"/>
      <c r="AA743" s="24"/>
      <c r="AB743" s="24"/>
      <c r="AC743" s="24"/>
    </row>
    <row r="744">
      <c r="A744" s="24"/>
      <c r="B744" s="24"/>
      <c r="C744" s="24"/>
      <c r="D744" s="24"/>
      <c r="E744" s="24"/>
      <c r="F744" s="24"/>
      <c r="G744" s="24"/>
      <c r="H744" s="27"/>
      <c r="I744" s="24"/>
      <c r="J744" s="24"/>
      <c r="K744" s="24"/>
      <c r="L744" s="24"/>
      <c r="M744" s="24"/>
      <c r="N744" s="24"/>
      <c r="O744" s="24"/>
      <c r="P744" s="24"/>
      <c r="Q744" s="24"/>
      <c r="R744" s="24"/>
      <c r="S744" s="24"/>
      <c r="T744" s="24"/>
      <c r="U744" s="24"/>
      <c r="V744" s="24"/>
      <c r="W744" s="24"/>
      <c r="X744" s="24"/>
      <c r="Y744" s="24"/>
      <c r="Z744" s="24"/>
      <c r="AA744" s="24"/>
      <c r="AB744" s="24"/>
      <c r="AC744" s="24"/>
    </row>
    <row r="745">
      <c r="A745" s="24"/>
      <c r="B745" s="24"/>
      <c r="C745" s="24"/>
      <c r="D745" s="24"/>
      <c r="E745" s="24"/>
      <c r="F745" s="24"/>
      <c r="G745" s="24"/>
      <c r="H745" s="27"/>
      <c r="I745" s="24"/>
      <c r="J745" s="24"/>
      <c r="K745" s="24"/>
      <c r="L745" s="24"/>
      <c r="M745" s="24"/>
      <c r="N745" s="24"/>
      <c r="O745" s="24"/>
      <c r="P745" s="24"/>
      <c r="Q745" s="24"/>
      <c r="R745" s="24"/>
      <c r="S745" s="24"/>
      <c r="T745" s="24"/>
      <c r="U745" s="24"/>
      <c r="V745" s="24"/>
      <c r="W745" s="24"/>
      <c r="X745" s="24"/>
      <c r="Y745" s="24"/>
      <c r="Z745" s="24"/>
      <c r="AA745" s="24"/>
      <c r="AB745" s="24"/>
      <c r="AC745" s="24"/>
    </row>
    <row r="746">
      <c r="A746" s="24"/>
      <c r="B746" s="24"/>
      <c r="C746" s="24"/>
      <c r="D746" s="24"/>
      <c r="E746" s="24"/>
      <c r="F746" s="24"/>
      <c r="G746" s="24"/>
      <c r="H746" s="27"/>
      <c r="I746" s="24"/>
      <c r="J746" s="24"/>
      <c r="K746" s="24"/>
      <c r="L746" s="24"/>
      <c r="M746" s="24"/>
      <c r="N746" s="24"/>
      <c r="O746" s="24"/>
      <c r="P746" s="24"/>
      <c r="Q746" s="24"/>
      <c r="R746" s="24"/>
      <c r="S746" s="24"/>
      <c r="T746" s="24"/>
      <c r="U746" s="24"/>
      <c r="V746" s="24"/>
      <c r="W746" s="24"/>
      <c r="X746" s="24"/>
      <c r="Y746" s="24"/>
      <c r="Z746" s="24"/>
      <c r="AA746" s="24"/>
      <c r="AB746" s="24"/>
      <c r="AC746" s="24"/>
    </row>
    <row r="747">
      <c r="A747" s="24"/>
      <c r="B747" s="24"/>
      <c r="C747" s="24"/>
      <c r="D747" s="24"/>
      <c r="E747" s="24"/>
      <c r="F747" s="24"/>
      <c r="G747" s="24"/>
      <c r="H747" s="27"/>
      <c r="I747" s="24"/>
      <c r="J747" s="24"/>
      <c r="K747" s="24"/>
      <c r="L747" s="24"/>
      <c r="M747" s="24"/>
      <c r="N747" s="24"/>
      <c r="O747" s="24"/>
      <c r="P747" s="24"/>
      <c r="Q747" s="24"/>
      <c r="R747" s="24"/>
      <c r="S747" s="24"/>
      <c r="T747" s="24"/>
      <c r="U747" s="24"/>
      <c r="V747" s="24"/>
      <c r="W747" s="24"/>
      <c r="X747" s="24"/>
      <c r="Y747" s="24"/>
      <c r="Z747" s="24"/>
      <c r="AA747" s="24"/>
      <c r="AB747" s="24"/>
      <c r="AC747" s="24"/>
    </row>
    <row r="748">
      <c r="A748" s="24"/>
      <c r="B748" s="24"/>
      <c r="C748" s="24"/>
      <c r="D748" s="24"/>
      <c r="E748" s="24"/>
      <c r="F748" s="24"/>
      <c r="G748" s="24"/>
      <c r="H748" s="27"/>
      <c r="I748" s="24"/>
      <c r="J748" s="24"/>
      <c r="K748" s="24"/>
      <c r="L748" s="24"/>
      <c r="M748" s="24"/>
      <c r="N748" s="24"/>
      <c r="O748" s="24"/>
      <c r="P748" s="24"/>
      <c r="Q748" s="24"/>
      <c r="R748" s="24"/>
      <c r="S748" s="24"/>
      <c r="T748" s="24"/>
      <c r="U748" s="24"/>
      <c r="V748" s="24"/>
      <c r="W748" s="24"/>
      <c r="X748" s="24"/>
      <c r="Y748" s="24"/>
      <c r="Z748" s="24"/>
      <c r="AA748" s="24"/>
      <c r="AB748" s="24"/>
      <c r="AC748" s="24"/>
    </row>
    <row r="749">
      <c r="A749" s="24"/>
      <c r="B749" s="24"/>
      <c r="C749" s="24"/>
      <c r="D749" s="24"/>
      <c r="E749" s="24"/>
      <c r="F749" s="24"/>
      <c r="G749" s="24"/>
      <c r="H749" s="27"/>
      <c r="I749" s="24"/>
      <c r="J749" s="24"/>
      <c r="K749" s="24"/>
      <c r="L749" s="24"/>
      <c r="M749" s="24"/>
      <c r="N749" s="24"/>
      <c r="O749" s="24"/>
      <c r="P749" s="24"/>
      <c r="Q749" s="24"/>
      <c r="R749" s="24"/>
      <c r="S749" s="24"/>
      <c r="T749" s="24"/>
      <c r="U749" s="24"/>
      <c r="V749" s="24"/>
      <c r="W749" s="24"/>
      <c r="X749" s="24"/>
      <c r="Y749" s="24"/>
      <c r="Z749" s="24"/>
      <c r="AA749" s="24"/>
      <c r="AB749" s="24"/>
      <c r="AC749" s="24"/>
    </row>
    <row r="750">
      <c r="A750" s="24"/>
      <c r="B750" s="24"/>
      <c r="C750" s="24"/>
      <c r="D750" s="24"/>
      <c r="E750" s="24"/>
      <c r="F750" s="24"/>
      <c r="G750" s="24"/>
      <c r="H750" s="27"/>
      <c r="I750" s="24"/>
      <c r="J750" s="24"/>
      <c r="K750" s="24"/>
      <c r="L750" s="24"/>
      <c r="M750" s="24"/>
      <c r="N750" s="24"/>
      <c r="O750" s="24"/>
      <c r="P750" s="24"/>
      <c r="Q750" s="24"/>
      <c r="R750" s="24"/>
      <c r="S750" s="24"/>
      <c r="T750" s="24"/>
      <c r="U750" s="24"/>
      <c r="V750" s="24"/>
      <c r="W750" s="24"/>
      <c r="X750" s="24"/>
      <c r="Y750" s="24"/>
      <c r="Z750" s="24"/>
      <c r="AA750" s="24"/>
      <c r="AB750" s="24"/>
      <c r="AC750" s="24"/>
    </row>
    <row r="751">
      <c r="A751" s="24"/>
      <c r="B751" s="24"/>
      <c r="C751" s="24"/>
      <c r="D751" s="24"/>
      <c r="E751" s="24"/>
      <c r="F751" s="24"/>
      <c r="G751" s="24"/>
      <c r="H751" s="27"/>
      <c r="I751" s="24"/>
      <c r="J751" s="24"/>
      <c r="K751" s="24"/>
      <c r="L751" s="24"/>
      <c r="M751" s="24"/>
      <c r="N751" s="24"/>
      <c r="O751" s="24"/>
      <c r="P751" s="24"/>
      <c r="Q751" s="24"/>
      <c r="R751" s="24"/>
      <c r="S751" s="24"/>
      <c r="T751" s="24"/>
      <c r="U751" s="24"/>
      <c r="V751" s="24"/>
      <c r="W751" s="24"/>
      <c r="X751" s="24"/>
      <c r="Y751" s="24"/>
      <c r="Z751" s="24"/>
      <c r="AA751" s="24"/>
      <c r="AB751" s="24"/>
      <c r="AC751" s="24"/>
    </row>
    <row r="752">
      <c r="A752" s="24"/>
      <c r="B752" s="24"/>
      <c r="C752" s="24"/>
      <c r="D752" s="24"/>
      <c r="E752" s="24"/>
      <c r="F752" s="24"/>
      <c r="G752" s="24"/>
      <c r="H752" s="27"/>
      <c r="I752" s="24"/>
      <c r="J752" s="24"/>
      <c r="K752" s="24"/>
      <c r="L752" s="24"/>
      <c r="M752" s="24"/>
      <c r="N752" s="24"/>
      <c r="O752" s="24"/>
      <c r="P752" s="24"/>
      <c r="Q752" s="24"/>
      <c r="R752" s="24"/>
      <c r="S752" s="24"/>
      <c r="T752" s="24"/>
      <c r="U752" s="24"/>
      <c r="V752" s="24"/>
      <c r="W752" s="24"/>
      <c r="X752" s="24"/>
      <c r="Y752" s="24"/>
      <c r="Z752" s="24"/>
      <c r="AA752" s="24"/>
      <c r="AB752" s="24"/>
      <c r="AC752" s="24"/>
    </row>
    <row r="753">
      <c r="A753" s="24"/>
      <c r="B753" s="24"/>
      <c r="C753" s="24"/>
      <c r="D753" s="24"/>
      <c r="E753" s="24"/>
      <c r="F753" s="24"/>
      <c r="G753" s="24"/>
      <c r="H753" s="27"/>
      <c r="I753" s="24"/>
      <c r="J753" s="24"/>
      <c r="K753" s="24"/>
      <c r="L753" s="24"/>
      <c r="M753" s="24"/>
      <c r="N753" s="24"/>
      <c r="O753" s="24"/>
      <c r="P753" s="24"/>
      <c r="Q753" s="24"/>
      <c r="R753" s="24"/>
      <c r="S753" s="24"/>
      <c r="T753" s="24"/>
      <c r="U753" s="24"/>
      <c r="V753" s="24"/>
      <c r="W753" s="24"/>
      <c r="X753" s="24"/>
      <c r="Y753" s="24"/>
      <c r="Z753" s="24"/>
      <c r="AA753" s="24"/>
      <c r="AB753" s="24"/>
      <c r="AC753" s="24"/>
    </row>
    <row r="754">
      <c r="A754" s="24"/>
      <c r="B754" s="24"/>
      <c r="C754" s="24"/>
      <c r="D754" s="24"/>
      <c r="E754" s="24"/>
      <c r="F754" s="24"/>
      <c r="G754" s="24"/>
      <c r="H754" s="27"/>
      <c r="I754" s="24"/>
      <c r="J754" s="24"/>
      <c r="K754" s="24"/>
      <c r="L754" s="24"/>
      <c r="M754" s="24"/>
      <c r="N754" s="24"/>
      <c r="O754" s="24"/>
      <c r="P754" s="24"/>
      <c r="Q754" s="24"/>
      <c r="R754" s="24"/>
      <c r="S754" s="24"/>
      <c r="T754" s="24"/>
      <c r="U754" s="24"/>
      <c r="V754" s="24"/>
      <c r="W754" s="24"/>
      <c r="X754" s="24"/>
      <c r="Y754" s="24"/>
      <c r="Z754" s="24"/>
      <c r="AA754" s="24"/>
      <c r="AB754" s="24"/>
      <c r="AC754" s="24"/>
    </row>
    <row r="755">
      <c r="A755" s="24"/>
      <c r="B755" s="24"/>
      <c r="C755" s="24"/>
      <c r="D755" s="24"/>
      <c r="E755" s="24"/>
      <c r="F755" s="24"/>
      <c r="G755" s="24"/>
      <c r="H755" s="27"/>
      <c r="I755" s="24"/>
      <c r="J755" s="24"/>
      <c r="K755" s="24"/>
      <c r="L755" s="24"/>
      <c r="M755" s="24"/>
      <c r="N755" s="24"/>
      <c r="O755" s="24"/>
      <c r="P755" s="24"/>
      <c r="Q755" s="24"/>
      <c r="R755" s="24"/>
      <c r="S755" s="24"/>
      <c r="T755" s="24"/>
      <c r="U755" s="24"/>
      <c r="V755" s="24"/>
      <c r="W755" s="24"/>
      <c r="X755" s="24"/>
      <c r="Y755" s="24"/>
      <c r="Z755" s="24"/>
      <c r="AA755" s="24"/>
      <c r="AB755" s="24"/>
      <c r="AC755" s="24"/>
    </row>
    <row r="756">
      <c r="A756" s="24"/>
      <c r="B756" s="24"/>
      <c r="C756" s="24"/>
      <c r="D756" s="24"/>
      <c r="E756" s="24"/>
      <c r="F756" s="24"/>
      <c r="G756" s="24"/>
      <c r="H756" s="27"/>
      <c r="I756" s="24"/>
      <c r="J756" s="24"/>
      <c r="K756" s="24"/>
      <c r="L756" s="24"/>
      <c r="M756" s="24"/>
      <c r="N756" s="24"/>
      <c r="O756" s="24"/>
      <c r="P756" s="24"/>
      <c r="Q756" s="24"/>
      <c r="R756" s="24"/>
      <c r="S756" s="24"/>
      <c r="T756" s="24"/>
      <c r="U756" s="24"/>
      <c r="V756" s="24"/>
      <c r="W756" s="24"/>
      <c r="X756" s="24"/>
      <c r="Y756" s="24"/>
      <c r="Z756" s="24"/>
      <c r="AA756" s="24"/>
      <c r="AB756" s="24"/>
      <c r="AC756" s="24"/>
    </row>
    <row r="757">
      <c r="A757" s="24"/>
      <c r="B757" s="24"/>
      <c r="C757" s="24"/>
      <c r="D757" s="24"/>
      <c r="E757" s="24"/>
      <c r="F757" s="24"/>
      <c r="G757" s="24"/>
      <c r="H757" s="27"/>
      <c r="I757" s="24"/>
      <c r="J757" s="24"/>
      <c r="K757" s="24"/>
      <c r="L757" s="24"/>
      <c r="M757" s="24"/>
      <c r="N757" s="24"/>
      <c r="O757" s="24"/>
      <c r="P757" s="24"/>
      <c r="Q757" s="24"/>
      <c r="R757" s="24"/>
      <c r="S757" s="24"/>
      <c r="T757" s="24"/>
      <c r="U757" s="24"/>
      <c r="V757" s="24"/>
      <c r="W757" s="24"/>
      <c r="X757" s="24"/>
      <c r="Y757" s="24"/>
      <c r="Z757" s="24"/>
      <c r="AA757" s="24"/>
      <c r="AB757" s="24"/>
      <c r="AC757" s="24"/>
    </row>
    <row r="758">
      <c r="A758" s="24"/>
      <c r="B758" s="24"/>
      <c r="C758" s="24"/>
      <c r="D758" s="24"/>
      <c r="E758" s="24"/>
      <c r="F758" s="24"/>
      <c r="G758" s="24"/>
      <c r="H758" s="27"/>
      <c r="I758" s="24"/>
      <c r="J758" s="24"/>
      <c r="K758" s="24"/>
      <c r="L758" s="24"/>
      <c r="M758" s="24"/>
      <c r="N758" s="24"/>
      <c r="O758" s="24"/>
      <c r="P758" s="24"/>
      <c r="Q758" s="24"/>
      <c r="R758" s="24"/>
      <c r="S758" s="24"/>
      <c r="T758" s="24"/>
      <c r="U758" s="24"/>
      <c r="V758" s="24"/>
      <c r="W758" s="24"/>
      <c r="X758" s="24"/>
      <c r="Y758" s="24"/>
      <c r="Z758" s="24"/>
      <c r="AA758" s="24"/>
      <c r="AB758" s="24"/>
      <c r="AC758" s="24"/>
    </row>
    <row r="759">
      <c r="A759" s="24"/>
      <c r="B759" s="24"/>
      <c r="C759" s="24"/>
      <c r="D759" s="24"/>
      <c r="E759" s="24"/>
      <c r="F759" s="24"/>
      <c r="G759" s="24"/>
      <c r="H759" s="27"/>
      <c r="I759" s="24"/>
      <c r="J759" s="24"/>
      <c r="K759" s="24"/>
      <c r="L759" s="24"/>
      <c r="M759" s="24"/>
      <c r="N759" s="24"/>
      <c r="O759" s="24"/>
      <c r="P759" s="24"/>
      <c r="Q759" s="24"/>
      <c r="R759" s="24"/>
      <c r="S759" s="24"/>
      <c r="T759" s="24"/>
      <c r="U759" s="24"/>
      <c r="V759" s="24"/>
      <c r="W759" s="24"/>
      <c r="X759" s="24"/>
      <c r="Y759" s="24"/>
      <c r="Z759" s="24"/>
      <c r="AA759" s="24"/>
      <c r="AB759" s="24"/>
      <c r="AC759" s="24"/>
    </row>
    <row r="760">
      <c r="A760" s="24"/>
      <c r="B760" s="24"/>
      <c r="C760" s="24"/>
      <c r="D760" s="24"/>
      <c r="E760" s="24"/>
      <c r="F760" s="24"/>
      <c r="G760" s="24"/>
      <c r="H760" s="27"/>
      <c r="I760" s="24"/>
      <c r="J760" s="24"/>
      <c r="K760" s="24"/>
      <c r="L760" s="24"/>
      <c r="M760" s="24"/>
      <c r="N760" s="24"/>
      <c r="O760" s="24"/>
      <c r="P760" s="24"/>
      <c r="Q760" s="24"/>
      <c r="R760" s="24"/>
      <c r="S760" s="24"/>
      <c r="T760" s="24"/>
      <c r="U760" s="24"/>
      <c r="V760" s="24"/>
      <c r="W760" s="24"/>
      <c r="X760" s="24"/>
      <c r="Y760" s="24"/>
      <c r="Z760" s="24"/>
      <c r="AA760" s="24"/>
      <c r="AB760" s="24"/>
      <c r="AC760" s="24"/>
    </row>
    <row r="761">
      <c r="A761" s="24"/>
      <c r="B761" s="24"/>
      <c r="C761" s="24"/>
      <c r="D761" s="24"/>
      <c r="E761" s="24"/>
      <c r="F761" s="24"/>
      <c r="G761" s="24"/>
      <c r="H761" s="27"/>
      <c r="I761" s="24"/>
      <c r="J761" s="24"/>
      <c r="K761" s="24"/>
      <c r="L761" s="24"/>
      <c r="M761" s="24"/>
      <c r="N761" s="24"/>
      <c r="O761" s="24"/>
      <c r="P761" s="24"/>
      <c r="Q761" s="24"/>
      <c r="R761" s="24"/>
      <c r="S761" s="24"/>
      <c r="T761" s="24"/>
      <c r="U761" s="24"/>
      <c r="V761" s="24"/>
      <c r="W761" s="24"/>
      <c r="X761" s="24"/>
      <c r="Y761" s="24"/>
      <c r="Z761" s="24"/>
      <c r="AA761" s="24"/>
      <c r="AB761" s="24"/>
      <c r="AC761" s="24"/>
    </row>
    <row r="762">
      <c r="A762" s="24"/>
      <c r="B762" s="24"/>
      <c r="C762" s="24"/>
      <c r="D762" s="24"/>
      <c r="E762" s="24"/>
      <c r="F762" s="24"/>
      <c r="G762" s="24"/>
      <c r="H762" s="27"/>
      <c r="I762" s="24"/>
      <c r="J762" s="24"/>
      <c r="K762" s="24"/>
      <c r="L762" s="24"/>
      <c r="M762" s="24"/>
      <c r="N762" s="24"/>
      <c r="O762" s="24"/>
      <c r="P762" s="24"/>
      <c r="Q762" s="24"/>
      <c r="R762" s="24"/>
      <c r="S762" s="24"/>
      <c r="T762" s="24"/>
      <c r="U762" s="24"/>
      <c r="V762" s="24"/>
      <c r="W762" s="24"/>
      <c r="X762" s="24"/>
      <c r="Y762" s="24"/>
      <c r="Z762" s="24"/>
      <c r="AA762" s="24"/>
      <c r="AB762" s="24"/>
      <c r="AC762" s="24"/>
    </row>
    <row r="763">
      <c r="A763" s="24"/>
      <c r="B763" s="24"/>
      <c r="C763" s="24"/>
      <c r="D763" s="24"/>
      <c r="E763" s="24"/>
      <c r="F763" s="24"/>
      <c r="G763" s="24"/>
      <c r="H763" s="27"/>
      <c r="I763" s="24"/>
      <c r="J763" s="24"/>
      <c r="K763" s="24"/>
      <c r="L763" s="24"/>
      <c r="M763" s="24"/>
      <c r="N763" s="24"/>
      <c r="O763" s="24"/>
      <c r="P763" s="24"/>
      <c r="Q763" s="24"/>
      <c r="R763" s="24"/>
      <c r="S763" s="24"/>
      <c r="T763" s="24"/>
      <c r="U763" s="24"/>
      <c r="V763" s="24"/>
      <c r="W763" s="24"/>
      <c r="X763" s="24"/>
      <c r="Y763" s="24"/>
      <c r="Z763" s="24"/>
      <c r="AA763" s="24"/>
      <c r="AB763" s="24"/>
      <c r="AC763" s="24"/>
    </row>
    <row r="764">
      <c r="A764" s="24"/>
      <c r="B764" s="24"/>
      <c r="C764" s="24"/>
      <c r="D764" s="24"/>
      <c r="E764" s="24"/>
      <c r="F764" s="24"/>
      <c r="G764" s="24"/>
      <c r="H764" s="27"/>
      <c r="I764" s="24"/>
      <c r="J764" s="24"/>
      <c r="K764" s="24"/>
      <c r="L764" s="24"/>
      <c r="M764" s="24"/>
      <c r="N764" s="24"/>
      <c r="O764" s="24"/>
      <c r="P764" s="24"/>
      <c r="Q764" s="24"/>
      <c r="R764" s="24"/>
      <c r="S764" s="24"/>
      <c r="T764" s="24"/>
      <c r="U764" s="24"/>
      <c r="V764" s="24"/>
      <c r="W764" s="24"/>
      <c r="X764" s="24"/>
      <c r="Y764" s="24"/>
      <c r="Z764" s="24"/>
      <c r="AA764" s="24"/>
      <c r="AB764" s="24"/>
      <c r="AC764" s="24"/>
    </row>
    <row r="765">
      <c r="A765" s="24"/>
      <c r="B765" s="24"/>
      <c r="C765" s="24"/>
      <c r="D765" s="24"/>
      <c r="E765" s="24"/>
      <c r="F765" s="24"/>
      <c r="G765" s="24"/>
      <c r="H765" s="27"/>
      <c r="I765" s="24"/>
      <c r="J765" s="24"/>
      <c r="K765" s="24"/>
      <c r="L765" s="24"/>
      <c r="M765" s="24"/>
      <c r="N765" s="24"/>
      <c r="O765" s="24"/>
      <c r="P765" s="24"/>
      <c r="Q765" s="24"/>
      <c r="R765" s="24"/>
      <c r="S765" s="24"/>
      <c r="T765" s="24"/>
      <c r="U765" s="24"/>
      <c r="V765" s="24"/>
      <c r="W765" s="24"/>
      <c r="X765" s="24"/>
      <c r="Y765" s="24"/>
      <c r="Z765" s="24"/>
      <c r="AA765" s="24"/>
      <c r="AB765" s="24"/>
      <c r="AC765" s="24"/>
    </row>
    <row r="766">
      <c r="A766" s="24"/>
      <c r="B766" s="24"/>
      <c r="C766" s="24"/>
      <c r="D766" s="24"/>
      <c r="E766" s="24"/>
      <c r="F766" s="24"/>
      <c r="G766" s="24"/>
      <c r="H766" s="27"/>
      <c r="I766" s="24"/>
      <c r="J766" s="24"/>
      <c r="K766" s="24"/>
      <c r="L766" s="24"/>
      <c r="M766" s="24"/>
      <c r="N766" s="24"/>
      <c r="O766" s="24"/>
      <c r="P766" s="24"/>
      <c r="Q766" s="24"/>
      <c r="R766" s="24"/>
      <c r="S766" s="24"/>
      <c r="T766" s="24"/>
      <c r="U766" s="24"/>
      <c r="V766" s="24"/>
      <c r="W766" s="24"/>
      <c r="X766" s="24"/>
      <c r="Y766" s="24"/>
      <c r="Z766" s="24"/>
      <c r="AA766" s="24"/>
      <c r="AB766" s="24"/>
      <c r="AC766" s="24"/>
    </row>
    <row r="767">
      <c r="A767" s="24"/>
      <c r="B767" s="24"/>
      <c r="C767" s="24"/>
      <c r="D767" s="24"/>
      <c r="E767" s="24"/>
      <c r="F767" s="24"/>
      <c r="G767" s="24"/>
      <c r="H767" s="27"/>
      <c r="I767" s="24"/>
      <c r="J767" s="24"/>
      <c r="K767" s="24"/>
      <c r="L767" s="24"/>
      <c r="M767" s="24"/>
      <c r="N767" s="24"/>
      <c r="O767" s="24"/>
      <c r="P767" s="24"/>
      <c r="Q767" s="24"/>
      <c r="R767" s="24"/>
      <c r="S767" s="24"/>
      <c r="T767" s="24"/>
      <c r="U767" s="24"/>
      <c r="V767" s="24"/>
      <c r="W767" s="24"/>
      <c r="X767" s="24"/>
      <c r="Y767" s="24"/>
      <c r="Z767" s="24"/>
      <c r="AA767" s="24"/>
      <c r="AB767" s="24"/>
      <c r="AC767" s="24"/>
    </row>
    <row r="768">
      <c r="A768" s="24"/>
      <c r="B768" s="24"/>
      <c r="C768" s="24"/>
      <c r="D768" s="24"/>
      <c r="E768" s="24"/>
      <c r="F768" s="24"/>
      <c r="G768" s="24"/>
      <c r="H768" s="27"/>
      <c r="I768" s="24"/>
      <c r="J768" s="24"/>
      <c r="K768" s="24"/>
      <c r="L768" s="24"/>
      <c r="M768" s="24"/>
      <c r="N768" s="24"/>
      <c r="O768" s="24"/>
      <c r="P768" s="24"/>
      <c r="Q768" s="24"/>
      <c r="R768" s="24"/>
      <c r="S768" s="24"/>
      <c r="T768" s="24"/>
      <c r="U768" s="24"/>
      <c r="V768" s="24"/>
      <c r="W768" s="24"/>
      <c r="X768" s="24"/>
      <c r="Y768" s="24"/>
      <c r="Z768" s="24"/>
      <c r="AA768" s="24"/>
      <c r="AB768" s="24"/>
      <c r="AC768" s="24"/>
    </row>
    <row r="769">
      <c r="A769" s="24"/>
      <c r="B769" s="24"/>
      <c r="C769" s="24"/>
      <c r="D769" s="24"/>
      <c r="E769" s="24"/>
      <c r="F769" s="24"/>
      <c r="G769" s="24"/>
      <c r="H769" s="27"/>
      <c r="I769" s="24"/>
      <c r="J769" s="24"/>
      <c r="K769" s="24"/>
      <c r="L769" s="24"/>
      <c r="M769" s="24"/>
      <c r="N769" s="24"/>
      <c r="O769" s="24"/>
      <c r="P769" s="24"/>
      <c r="Q769" s="24"/>
      <c r="R769" s="24"/>
      <c r="S769" s="24"/>
      <c r="T769" s="24"/>
      <c r="U769" s="24"/>
      <c r="V769" s="24"/>
      <c r="W769" s="24"/>
      <c r="X769" s="24"/>
      <c r="Y769" s="24"/>
      <c r="Z769" s="24"/>
      <c r="AA769" s="24"/>
      <c r="AB769" s="24"/>
      <c r="AC769" s="24"/>
    </row>
    <row r="770">
      <c r="A770" s="24"/>
      <c r="B770" s="24"/>
      <c r="C770" s="24"/>
      <c r="D770" s="24"/>
      <c r="E770" s="24"/>
      <c r="F770" s="24"/>
      <c r="G770" s="24"/>
      <c r="H770" s="27"/>
      <c r="I770" s="24"/>
      <c r="J770" s="24"/>
      <c r="K770" s="24"/>
      <c r="L770" s="24"/>
      <c r="M770" s="24"/>
      <c r="N770" s="24"/>
      <c r="O770" s="24"/>
      <c r="P770" s="24"/>
      <c r="Q770" s="24"/>
      <c r="R770" s="24"/>
      <c r="S770" s="24"/>
      <c r="T770" s="24"/>
      <c r="U770" s="24"/>
      <c r="V770" s="24"/>
      <c r="W770" s="24"/>
      <c r="X770" s="24"/>
      <c r="Y770" s="24"/>
      <c r="Z770" s="24"/>
      <c r="AA770" s="24"/>
      <c r="AB770" s="24"/>
      <c r="AC770" s="24"/>
    </row>
    <row r="771">
      <c r="A771" s="24"/>
      <c r="B771" s="24"/>
      <c r="C771" s="24"/>
      <c r="D771" s="24"/>
      <c r="E771" s="24"/>
      <c r="F771" s="24"/>
      <c r="G771" s="24"/>
      <c r="H771" s="27"/>
      <c r="I771" s="24"/>
      <c r="J771" s="24"/>
      <c r="K771" s="24"/>
      <c r="L771" s="24"/>
      <c r="M771" s="24"/>
      <c r="N771" s="24"/>
      <c r="O771" s="24"/>
      <c r="P771" s="24"/>
      <c r="Q771" s="24"/>
      <c r="R771" s="24"/>
      <c r="S771" s="24"/>
      <c r="T771" s="24"/>
      <c r="U771" s="24"/>
      <c r="V771" s="24"/>
      <c r="W771" s="24"/>
      <c r="X771" s="24"/>
      <c r="Y771" s="24"/>
      <c r="Z771" s="24"/>
      <c r="AA771" s="24"/>
      <c r="AB771" s="24"/>
      <c r="AC771" s="24"/>
    </row>
    <row r="772">
      <c r="A772" s="24"/>
      <c r="B772" s="24"/>
      <c r="C772" s="24"/>
      <c r="D772" s="24"/>
      <c r="E772" s="24"/>
      <c r="F772" s="24"/>
      <c r="G772" s="24"/>
      <c r="H772" s="27"/>
      <c r="I772" s="24"/>
      <c r="J772" s="24"/>
      <c r="K772" s="24"/>
      <c r="L772" s="24"/>
      <c r="M772" s="24"/>
      <c r="N772" s="24"/>
      <c r="O772" s="24"/>
      <c r="P772" s="24"/>
      <c r="Q772" s="24"/>
      <c r="R772" s="24"/>
      <c r="S772" s="24"/>
      <c r="T772" s="24"/>
      <c r="U772" s="24"/>
      <c r="V772" s="24"/>
      <c r="W772" s="24"/>
      <c r="X772" s="24"/>
      <c r="Y772" s="24"/>
      <c r="Z772" s="24"/>
      <c r="AA772" s="24"/>
      <c r="AB772" s="24"/>
      <c r="AC772" s="24"/>
    </row>
    <row r="773">
      <c r="A773" s="24"/>
      <c r="B773" s="24"/>
      <c r="C773" s="24"/>
      <c r="D773" s="24"/>
      <c r="E773" s="24"/>
      <c r="F773" s="24"/>
      <c r="G773" s="24"/>
      <c r="H773" s="27"/>
      <c r="I773" s="24"/>
      <c r="J773" s="24"/>
      <c r="K773" s="24"/>
      <c r="L773" s="24"/>
      <c r="M773" s="24"/>
      <c r="N773" s="24"/>
      <c r="O773" s="24"/>
      <c r="P773" s="24"/>
      <c r="Q773" s="24"/>
      <c r="R773" s="24"/>
      <c r="S773" s="24"/>
      <c r="T773" s="24"/>
      <c r="U773" s="24"/>
      <c r="V773" s="24"/>
      <c r="W773" s="24"/>
      <c r="X773" s="24"/>
      <c r="Y773" s="24"/>
      <c r="Z773" s="24"/>
      <c r="AA773" s="24"/>
      <c r="AB773" s="24"/>
      <c r="AC773" s="24"/>
    </row>
    <row r="774">
      <c r="A774" s="24"/>
      <c r="B774" s="24"/>
      <c r="C774" s="24"/>
      <c r="D774" s="24"/>
      <c r="E774" s="24"/>
      <c r="F774" s="24"/>
      <c r="G774" s="24"/>
      <c r="H774" s="27"/>
      <c r="I774" s="24"/>
      <c r="J774" s="24"/>
      <c r="K774" s="24"/>
      <c r="L774" s="24"/>
      <c r="M774" s="24"/>
      <c r="N774" s="24"/>
      <c r="O774" s="24"/>
      <c r="P774" s="24"/>
      <c r="Q774" s="24"/>
      <c r="R774" s="24"/>
      <c r="S774" s="24"/>
      <c r="T774" s="24"/>
      <c r="U774" s="24"/>
      <c r="V774" s="24"/>
      <c r="W774" s="24"/>
      <c r="X774" s="24"/>
      <c r="Y774" s="24"/>
      <c r="Z774" s="24"/>
      <c r="AA774" s="24"/>
      <c r="AB774" s="24"/>
      <c r="AC774" s="24"/>
    </row>
    <row r="775">
      <c r="A775" s="24"/>
      <c r="B775" s="24"/>
      <c r="C775" s="24"/>
      <c r="D775" s="24"/>
      <c r="E775" s="24"/>
      <c r="F775" s="24"/>
      <c r="G775" s="24"/>
      <c r="H775" s="27"/>
      <c r="I775" s="24"/>
      <c r="J775" s="24"/>
      <c r="K775" s="24"/>
      <c r="L775" s="24"/>
      <c r="M775" s="24"/>
      <c r="N775" s="24"/>
      <c r="O775" s="24"/>
      <c r="P775" s="24"/>
      <c r="Q775" s="24"/>
      <c r="R775" s="24"/>
      <c r="S775" s="24"/>
      <c r="T775" s="24"/>
      <c r="U775" s="24"/>
      <c r="V775" s="24"/>
      <c r="W775" s="24"/>
      <c r="X775" s="24"/>
      <c r="Y775" s="24"/>
      <c r="Z775" s="24"/>
      <c r="AA775" s="24"/>
      <c r="AB775" s="24"/>
      <c r="AC775" s="24"/>
    </row>
    <row r="776">
      <c r="A776" s="24"/>
      <c r="B776" s="24"/>
      <c r="C776" s="24"/>
      <c r="D776" s="24"/>
      <c r="E776" s="24"/>
      <c r="F776" s="24"/>
      <c r="G776" s="24"/>
      <c r="H776" s="27"/>
      <c r="I776" s="24"/>
      <c r="J776" s="24"/>
      <c r="K776" s="24"/>
      <c r="L776" s="24"/>
      <c r="M776" s="24"/>
      <c r="N776" s="24"/>
      <c r="O776" s="24"/>
      <c r="P776" s="24"/>
      <c r="Q776" s="24"/>
      <c r="R776" s="24"/>
      <c r="S776" s="24"/>
      <c r="T776" s="24"/>
      <c r="U776" s="24"/>
      <c r="V776" s="24"/>
      <c r="W776" s="24"/>
      <c r="X776" s="24"/>
      <c r="Y776" s="24"/>
      <c r="Z776" s="24"/>
      <c r="AA776" s="24"/>
      <c r="AB776" s="24"/>
      <c r="AC776" s="24"/>
    </row>
    <row r="777">
      <c r="A777" s="24"/>
      <c r="B777" s="24"/>
      <c r="C777" s="24"/>
      <c r="D777" s="24"/>
      <c r="E777" s="24"/>
      <c r="F777" s="24"/>
      <c r="G777" s="24"/>
      <c r="H777" s="27"/>
      <c r="I777" s="24"/>
      <c r="J777" s="24"/>
      <c r="K777" s="24"/>
      <c r="L777" s="24"/>
      <c r="M777" s="24"/>
      <c r="N777" s="24"/>
      <c r="O777" s="24"/>
      <c r="P777" s="24"/>
      <c r="Q777" s="24"/>
      <c r="R777" s="24"/>
      <c r="S777" s="24"/>
      <c r="T777" s="24"/>
      <c r="U777" s="24"/>
      <c r="V777" s="24"/>
      <c r="W777" s="24"/>
      <c r="X777" s="24"/>
      <c r="Y777" s="24"/>
      <c r="Z777" s="24"/>
      <c r="AA777" s="24"/>
      <c r="AB777" s="24"/>
      <c r="AC777" s="24"/>
    </row>
    <row r="778">
      <c r="A778" s="24"/>
      <c r="B778" s="24"/>
      <c r="C778" s="24"/>
      <c r="D778" s="24"/>
      <c r="E778" s="24"/>
      <c r="F778" s="24"/>
      <c r="G778" s="24"/>
      <c r="H778" s="27"/>
      <c r="I778" s="24"/>
      <c r="J778" s="24"/>
      <c r="K778" s="24"/>
      <c r="L778" s="24"/>
      <c r="M778" s="24"/>
      <c r="N778" s="24"/>
      <c r="O778" s="24"/>
      <c r="P778" s="24"/>
      <c r="Q778" s="24"/>
      <c r="R778" s="24"/>
      <c r="S778" s="24"/>
      <c r="T778" s="24"/>
      <c r="U778" s="24"/>
      <c r="V778" s="24"/>
      <c r="W778" s="24"/>
      <c r="X778" s="24"/>
      <c r="Y778" s="24"/>
      <c r="Z778" s="24"/>
      <c r="AA778" s="24"/>
      <c r="AB778" s="24"/>
      <c r="AC778" s="24"/>
    </row>
    <row r="779">
      <c r="A779" s="24"/>
      <c r="B779" s="24"/>
      <c r="C779" s="24"/>
      <c r="D779" s="24"/>
      <c r="E779" s="24"/>
      <c r="F779" s="24"/>
      <c r="G779" s="24"/>
      <c r="H779" s="27"/>
      <c r="I779" s="24"/>
      <c r="J779" s="24"/>
      <c r="K779" s="24"/>
      <c r="L779" s="24"/>
      <c r="M779" s="24"/>
      <c r="N779" s="24"/>
      <c r="O779" s="24"/>
      <c r="P779" s="24"/>
      <c r="Q779" s="24"/>
      <c r="R779" s="24"/>
      <c r="S779" s="24"/>
      <c r="T779" s="24"/>
      <c r="U779" s="24"/>
      <c r="V779" s="24"/>
      <c r="W779" s="24"/>
      <c r="X779" s="24"/>
      <c r="Y779" s="24"/>
      <c r="Z779" s="24"/>
      <c r="AA779" s="24"/>
      <c r="AB779" s="24"/>
      <c r="AC779" s="24"/>
    </row>
    <row r="780">
      <c r="A780" s="24"/>
      <c r="B780" s="24"/>
      <c r="C780" s="24"/>
      <c r="D780" s="24"/>
      <c r="E780" s="24"/>
      <c r="F780" s="24"/>
      <c r="G780" s="24"/>
      <c r="H780" s="27"/>
      <c r="I780" s="24"/>
      <c r="J780" s="24"/>
      <c r="K780" s="24"/>
      <c r="L780" s="24"/>
      <c r="M780" s="24"/>
      <c r="N780" s="24"/>
      <c r="O780" s="24"/>
      <c r="P780" s="24"/>
      <c r="Q780" s="24"/>
      <c r="R780" s="24"/>
      <c r="S780" s="24"/>
      <c r="T780" s="24"/>
      <c r="U780" s="24"/>
      <c r="V780" s="24"/>
      <c r="W780" s="24"/>
      <c r="X780" s="24"/>
      <c r="Y780" s="24"/>
      <c r="Z780" s="24"/>
      <c r="AA780" s="24"/>
      <c r="AB780" s="24"/>
      <c r="AC780" s="24"/>
    </row>
    <row r="781">
      <c r="A781" s="24"/>
      <c r="B781" s="24"/>
      <c r="C781" s="24"/>
      <c r="D781" s="24"/>
      <c r="E781" s="24"/>
      <c r="F781" s="24"/>
      <c r="G781" s="24"/>
      <c r="H781" s="27"/>
      <c r="I781" s="24"/>
      <c r="J781" s="24"/>
      <c r="K781" s="24"/>
      <c r="L781" s="24"/>
      <c r="M781" s="24"/>
      <c r="N781" s="24"/>
      <c r="O781" s="24"/>
      <c r="P781" s="24"/>
      <c r="Q781" s="24"/>
      <c r="R781" s="24"/>
      <c r="S781" s="24"/>
      <c r="T781" s="24"/>
      <c r="U781" s="24"/>
      <c r="V781" s="24"/>
      <c r="W781" s="24"/>
      <c r="X781" s="24"/>
      <c r="Y781" s="24"/>
      <c r="Z781" s="24"/>
      <c r="AA781" s="24"/>
      <c r="AB781" s="24"/>
      <c r="AC781" s="24"/>
    </row>
    <row r="782">
      <c r="A782" s="24"/>
      <c r="B782" s="24"/>
      <c r="C782" s="24"/>
      <c r="D782" s="24"/>
      <c r="E782" s="24"/>
      <c r="F782" s="24"/>
      <c r="G782" s="24"/>
      <c r="H782" s="27"/>
      <c r="I782" s="24"/>
      <c r="J782" s="24"/>
      <c r="K782" s="24"/>
      <c r="L782" s="24"/>
      <c r="M782" s="24"/>
      <c r="N782" s="24"/>
      <c r="O782" s="24"/>
      <c r="P782" s="24"/>
      <c r="Q782" s="24"/>
      <c r="R782" s="24"/>
      <c r="S782" s="24"/>
      <c r="T782" s="24"/>
      <c r="U782" s="24"/>
      <c r="V782" s="24"/>
      <c r="W782" s="24"/>
      <c r="X782" s="24"/>
      <c r="Y782" s="24"/>
      <c r="Z782" s="24"/>
      <c r="AA782" s="24"/>
      <c r="AB782" s="24"/>
      <c r="AC782" s="24"/>
    </row>
    <row r="783">
      <c r="A783" s="24"/>
      <c r="B783" s="24"/>
      <c r="C783" s="24"/>
      <c r="D783" s="24"/>
      <c r="E783" s="24"/>
      <c r="F783" s="24"/>
      <c r="G783" s="24"/>
      <c r="H783" s="27"/>
      <c r="I783" s="24"/>
      <c r="J783" s="24"/>
      <c r="K783" s="24"/>
      <c r="L783" s="24"/>
      <c r="M783" s="24"/>
      <c r="N783" s="24"/>
      <c r="O783" s="24"/>
      <c r="P783" s="24"/>
      <c r="Q783" s="24"/>
      <c r="R783" s="24"/>
      <c r="S783" s="24"/>
      <c r="T783" s="24"/>
      <c r="U783" s="24"/>
      <c r="V783" s="24"/>
      <c r="W783" s="24"/>
      <c r="X783" s="24"/>
      <c r="Y783" s="24"/>
      <c r="Z783" s="24"/>
      <c r="AA783" s="24"/>
      <c r="AB783" s="24"/>
      <c r="AC783" s="24"/>
    </row>
    <row r="784">
      <c r="A784" s="24"/>
      <c r="B784" s="24"/>
      <c r="C784" s="24"/>
      <c r="D784" s="24"/>
      <c r="E784" s="24"/>
      <c r="F784" s="24"/>
      <c r="G784" s="24"/>
      <c r="H784" s="27"/>
      <c r="I784" s="24"/>
      <c r="J784" s="24"/>
      <c r="K784" s="24"/>
      <c r="L784" s="24"/>
      <c r="M784" s="24"/>
      <c r="N784" s="24"/>
      <c r="O784" s="24"/>
      <c r="P784" s="24"/>
      <c r="Q784" s="24"/>
      <c r="R784" s="24"/>
      <c r="S784" s="24"/>
      <c r="T784" s="24"/>
      <c r="U784" s="24"/>
      <c r="V784" s="24"/>
      <c r="W784" s="24"/>
      <c r="X784" s="24"/>
      <c r="Y784" s="24"/>
      <c r="Z784" s="24"/>
      <c r="AA784" s="24"/>
      <c r="AB784" s="24"/>
      <c r="AC784" s="24"/>
    </row>
    <row r="785">
      <c r="A785" s="24"/>
      <c r="B785" s="24"/>
      <c r="C785" s="24"/>
      <c r="D785" s="24"/>
      <c r="E785" s="24"/>
      <c r="F785" s="24"/>
      <c r="G785" s="24"/>
      <c r="H785" s="27"/>
      <c r="I785" s="24"/>
      <c r="J785" s="24"/>
      <c r="K785" s="24"/>
      <c r="L785" s="24"/>
      <c r="M785" s="24"/>
      <c r="N785" s="24"/>
      <c r="O785" s="24"/>
      <c r="P785" s="24"/>
      <c r="Q785" s="24"/>
      <c r="R785" s="24"/>
      <c r="S785" s="24"/>
      <c r="T785" s="24"/>
      <c r="U785" s="24"/>
      <c r="V785" s="24"/>
      <c r="W785" s="24"/>
      <c r="X785" s="24"/>
      <c r="Y785" s="24"/>
      <c r="Z785" s="24"/>
      <c r="AA785" s="24"/>
      <c r="AB785" s="24"/>
      <c r="AC785" s="24"/>
    </row>
    <row r="786">
      <c r="A786" s="24"/>
      <c r="B786" s="24"/>
      <c r="C786" s="24"/>
      <c r="D786" s="24"/>
      <c r="E786" s="24"/>
      <c r="F786" s="24"/>
      <c r="G786" s="24"/>
      <c r="H786" s="27"/>
      <c r="I786" s="24"/>
      <c r="J786" s="24"/>
      <c r="K786" s="24"/>
      <c r="L786" s="24"/>
      <c r="M786" s="24"/>
      <c r="N786" s="24"/>
      <c r="O786" s="24"/>
      <c r="P786" s="24"/>
      <c r="Q786" s="24"/>
      <c r="R786" s="24"/>
      <c r="S786" s="24"/>
      <c r="T786" s="24"/>
      <c r="U786" s="24"/>
      <c r="V786" s="24"/>
      <c r="W786" s="24"/>
      <c r="X786" s="24"/>
      <c r="Y786" s="24"/>
      <c r="Z786" s="24"/>
      <c r="AA786" s="24"/>
      <c r="AB786" s="24"/>
      <c r="AC786" s="24"/>
    </row>
    <row r="787">
      <c r="A787" s="24"/>
      <c r="B787" s="24"/>
      <c r="C787" s="24"/>
      <c r="D787" s="24"/>
      <c r="E787" s="24"/>
      <c r="F787" s="24"/>
      <c r="G787" s="24"/>
      <c r="H787" s="27"/>
      <c r="I787" s="24"/>
      <c r="J787" s="24"/>
      <c r="K787" s="24"/>
      <c r="L787" s="24"/>
      <c r="M787" s="24"/>
      <c r="N787" s="24"/>
      <c r="O787" s="24"/>
      <c r="P787" s="24"/>
      <c r="Q787" s="24"/>
      <c r="R787" s="24"/>
      <c r="S787" s="24"/>
      <c r="T787" s="24"/>
      <c r="U787" s="24"/>
      <c r="V787" s="24"/>
      <c r="W787" s="24"/>
      <c r="X787" s="24"/>
      <c r="Y787" s="24"/>
      <c r="Z787" s="24"/>
      <c r="AA787" s="24"/>
      <c r="AB787" s="24"/>
      <c r="AC787" s="24"/>
    </row>
    <row r="788">
      <c r="A788" s="24"/>
      <c r="B788" s="24"/>
      <c r="C788" s="24"/>
      <c r="D788" s="24"/>
      <c r="E788" s="24"/>
      <c r="F788" s="24"/>
      <c r="G788" s="24"/>
      <c r="H788" s="27"/>
      <c r="I788" s="24"/>
      <c r="J788" s="24"/>
      <c r="K788" s="24"/>
      <c r="L788" s="24"/>
      <c r="M788" s="24"/>
      <c r="N788" s="24"/>
      <c r="O788" s="24"/>
      <c r="P788" s="24"/>
      <c r="Q788" s="24"/>
      <c r="R788" s="24"/>
      <c r="S788" s="24"/>
      <c r="T788" s="24"/>
      <c r="U788" s="24"/>
      <c r="V788" s="24"/>
      <c r="W788" s="24"/>
      <c r="X788" s="24"/>
      <c r="Y788" s="24"/>
      <c r="Z788" s="24"/>
      <c r="AA788" s="24"/>
      <c r="AB788" s="24"/>
      <c r="AC788" s="24"/>
    </row>
    <row r="789">
      <c r="A789" s="24"/>
      <c r="B789" s="24"/>
      <c r="C789" s="24"/>
      <c r="D789" s="24"/>
      <c r="E789" s="24"/>
      <c r="F789" s="24"/>
      <c r="G789" s="24"/>
      <c r="H789" s="27"/>
      <c r="I789" s="24"/>
      <c r="J789" s="24"/>
      <c r="K789" s="24"/>
      <c r="L789" s="24"/>
      <c r="M789" s="24"/>
      <c r="N789" s="24"/>
      <c r="O789" s="24"/>
      <c r="P789" s="24"/>
      <c r="Q789" s="24"/>
      <c r="R789" s="24"/>
      <c r="S789" s="24"/>
      <c r="T789" s="24"/>
      <c r="U789" s="24"/>
      <c r="V789" s="24"/>
      <c r="W789" s="24"/>
      <c r="X789" s="24"/>
      <c r="Y789" s="24"/>
      <c r="Z789" s="24"/>
      <c r="AA789" s="24"/>
      <c r="AB789" s="24"/>
      <c r="AC789" s="24"/>
    </row>
    <row r="790">
      <c r="A790" s="24"/>
      <c r="B790" s="24"/>
      <c r="C790" s="24"/>
      <c r="D790" s="24"/>
      <c r="E790" s="24"/>
      <c r="F790" s="24"/>
      <c r="G790" s="24"/>
      <c r="H790" s="27"/>
      <c r="I790" s="24"/>
      <c r="J790" s="24"/>
      <c r="K790" s="24"/>
      <c r="L790" s="24"/>
      <c r="M790" s="24"/>
      <c r="N790" s="24"/>
      <c r="O790" s="24"/>
      <c r="P790" s="24"/>
      <c r="Q790" s="24"/>
      <c r="R790" s="24"/>
      <c r="S790" s="24"/>
      <c r="T790" s="24"/>
      <c r="U790" s="24"/>
      <c r="V790" s="24"/>
      <c r="W790" s="24"/>
      <c r="X790" s="24"/>
      <c r="Y790" s="24"/>
      <c r="Z790" s="24"/>
      <c r="AA790" s="24"/>
      <c r="AB790" s="24"/>
      <c r="AC790" s="24"/>
    </row>
    <row r="791">
      <c r="A791" s="24"/>
      <c r="B791" s="24"/>
      <c r="C791" s="24"/>
      <c r="D791" s="24"/>
      <c r="E791" s="24"/>
      <c r="F791" s="24"/>
      <c r="G791" s="24"/>
      <c r="H791" s="27"/>
      <c r="I791" s="24"/>
      <c r="J791" s="24"/>
      <c r="K791" s="24"/>
      <c r="L791" s="24"/>
      <c r="M791" s="24"/>
      <c r="N791" s="24"/>
      <c r="O791" s="24"/>
      <c r="P791" s="24"/>
      <c r="Q791" s="24"/>
      <c r="R791" s="24"/>
      <c r="S791" s="24"/>
      <c r="T791" s="24"/>
      <c r="U791" s="24"/>
      <c r="V791" s="24"/>
      <c r="W791" s="24"/>
      <c r="X791" s="24"/>
      <c r="Y791" s="24"/>
      <c r="Z791" s="24"/>
      <c r="AA791" s="24"/>
      <c r="AB791" s="24"/>
      <c r="AC791" s="24"/>
    </row>
    <row r="792">
      <c r="A792" s="24"/>
      <c r="B792" s="24"/>
      <c r="C792" s="24"/>
      <c r="D792" s="24"/>
      <c r="E792" s="24"/>
      <c r="F792" s="24"/>
      <c r="G792" s="24"/>
      <c r="H792" s="27"/>
      <c r="I792" s="24"/>
      <c r="J792" s="24"/>
      <c r="K792" s="24"/>
      <c r="L792" s="24"/>
      <c r="M792" s="24"/>
      <c r="N792" s="24"/>
      <c r="O792" s="24"/>
      <c r="P792" s="24"/>
      <c r="Q792" s="24"/>
      <c r="R792" s="24"/>
      <c r="S792" s="24"/>
      <c r="T792" s="24"/>
      <c r="U792" s="24"/>
      <c r="V792" s="24"/>
      <c r="W792" s="24"/>
      <c r="X792" s="24"/>
      <c r="Y792" s="24"/>
      <c r="Z792" s="24"/>
      <c r="AA792" s="24"/>
      <c r="AB792" s="24"/>
      <c r="AC792" s="24"/>
    </row>
    <row r="793">
      <c r="A793" s="24"/>
      <c r="B793" s="24"/>
      <c r="C793" s="24"/>
      <c r="D793" s="24"/>
      <c r="E793" s="24"/>
      <c r="F793" s="24"/>
      <c r="G793" s="24"/>
      <c r="H793" s="27"/>
      <c r="I793" s="24"/>
      <c r="J793" s="24"/>
      <c r="K793" s="24"/>
      <c r="L793" s="24"/>
      <c r="M793" s="24"/>
      <c r="N793" s="24"/>
      <c r="O793" s="24"/>
      <c r="P793" s="24"/>
      <c r="Q793" s="24"/>
      <c r="R793" s="24"/>
      <c r="S793" s="24"/>
      <c r="T793" s="24"/>
      <c r="U793" s="24"/>
      <c r="V793" s="24"/>
      <c r="W793" s="24"/>
      <c r="X793" s="24"/>
      <c r="Y793" s="24"/>
      <c r="Z793" s="24"/>
      <c r="AA793" s="24"/>
      <c r="AB793" s="24"/>
      <c r="AC793" s="24"/>
    </row>
    <row r="794">
      <c r="A794" s="24"/>
      <c r="B794" s="24"/>
      <c r="C794" s="24"/>
      <c r="D794" s="24"/>
      <c r="E794" s="24"/>
      <c r="F794" s="24"/>
      <c r="G794" s="24"/>
      <c r="H794" s="27"/>
      <c r="I794" s="24"/>
      <c r="J794" s="24"/>
      <c r="K794" s="24"/>
      <c r="L794" s="24"/>
      <c r="M794" s="24"/>
      <c r="N794" s="24"/>
      <c r="O794" s="24"/>
      <c r="P794" s="24"/>
      <c r="Q794" s="24"/>
      <c r="R794" s="24"/>
      <c r="S794" s="24"/>
      <c r="T794" s="24"/>
      <c r="U794" s="24"/>
      <c r="V794" s="24"/>
      <c r="W794" s="24"/>
      <c r="X794" s="24"/>
      <c r="Y794" s="24"/>
      <c r="Z794" s="24"/>
      <c r="AA794" s="24"/>
      <c r="AB794" s="24"/>
      <c r="AC794" s="24"/>
    </row>
    <row r="795">
      <c r="A795" s="24"/>
      <c r="B795" s="24"/>
      <c r="C795" s="24"/>
      <c r="D795" s="24"/>
      <c r="E795" s="24"/>
      <c r="F795" s="24"/>
      <c r="G795" s="24"/>
      <c r="H795" s="27"/>
      <c r="I795" s="24"/>
      <c r="J795" s="24"/>
      <c r="K795" s="24"/>
      <c r="L795" s="24"/>
      <c r="M795" s="24"/>
      <c r="N795" s="24"/>
      <c r="O795" s="24"/>
      <c r="P795" s="24"/>
      <c r="Q795" s="24"/>
      <c r="R795" s="24"/>
      <c r="S795" s="24"/>
      <c r="T795" s="24"/>
      <c r="U795" s="24"/>
      <c r="V795" s="24"/>
      <c r="W795" s="24"/>
      <c r="X795" s="24"/>
      <c r="Y795" s="24"/>
      <c r="Z795" s="24"/>
      <c r="AA795" s="24"/>
      <c r="AB795" s="24"/>
      <c r="AC795" s="24"/>
    </row>
    <row r="796">
      <c r="A796" s="24"/>
      <c r="B796" s="24"/>
      <c r="C796" s="24"/>
      <c r="D796" s="24"/>
      <c r="E796" s="24"/>
      <c r="F796" s="24"/>
      <c r="G796" s="24"/>
      <c r="H796" s="27"/>
      <c r="I796" s="24"/>
      <c r="J796" s="24"/>
      <c r="K796" s="24"/>
      <c r="L796" s="24"/>
      <c r="M796" s="24"/>
      <c r="N796" s="24"/>
      <c r="O796" s="24"/>
      <c r="P796" s="24"/>
      <c r="Q796" s="24"/>
      <c r="R796" s="24"/>
      <c r="S796" s="24"/>
      <c r="T796" s="24"/>
      <c r="U796" s="24"/>
      <c r="V796" s="24"/>
      <c r="W796" s="24"/>
      <c r="X796" s="24"/>
      <c r="Y796" s="24"/>
      <c r="Z796" s="24"/>
      <c r="AA796" s="24"/>
      <c r="AB796" s="24"/>
      <c r="AC796" s="24"/>
    </row>
    <row r="797">
      <c r="A797" s="24"/>
      <c r="B797" s="24"/>
      <c r="C797" s="24"/>
      <c r="D797" s="24"/>
      <c r="E797" s="24"/>
      <c r="F797" s="24"/>
      <c r="G797" s="24"/>
      <c r="H797" s="27"/>
      <c r="I797" s="24"/>
      <c r="J797" s="24"/>
      <c r="K797" s="24"/>
      <c r="L797" s="24"/>
      <c r="M797" s="24"/>
      <c r="N797" s="24"/>
      <c r="O797" s="24"/>
      <c r="P797" s="24"/>
      <c r="Q797" s="24"/>
      <c r="R797" s="24"/>
      <c r="S797" s="24"/>
      <c r="T797" s="24"/>
      <c r="U797" s="24"/>
      <c r="V797" s="24"/>
      <c r="W797" s="24"/>
      <c r="X797" s="24"/>
      <c r="Y797" s="24"/>
      <c r="Z797" s="24"/>
      <c r="AA797" s="24"/>
      <c r="AB797" s="24"/>
      <c r="AC797" s="24"/>
    </row>
    <row r="798">
      <c r="A798" s="24"/>
      <c r="B798" s="24"/>
      <c r="C798" s="24"/>
      <c r="D798" s="24"/>
      <c r="E798" s="24"/>
      <c r="F798" s="24"/>
      <c r="G798" s="24"/>
      <c r="H798" s="27"/>
      <c r="I798" s="24"/>
      <c r="J798" s="24"/>
      <c r="K798" s="24"/>
      <c r="L798" s="24"/>
      <c r="M798" s="24"/>
      <c r="N798" s="24"/>
      <c r="O798" s="24"/>
      <c r="P798" s="24"/>
      <c r="Q798" s="24"/>
      <c r="R798" s="24"/>
      <c r="S798" s="24"/>
      <c r="T798" s="24"/>
      <c r="U798" s="24"/>
      <c r="V798" s="24"/>
      <c r="W798" s="24"/>
      <c r="X798" s="24"/>
      <c r="Y798" s="24"/>
      <c r="Z798" s="24"/>
      <c r="AA798" s="24"/>
      <c r="AB798" s="24"/>
      <c r="AC798" s="24"/>
    </row>
    <row r="799">
      <c r="A799" s="24"/>
      <c r="B799" s="24"/>
      <c r="C799" s="24"/>
      <c r="D799" s="24"/>
      <c r="E799" s="24"/>
      <c r="F799" s="24"/>
      <c r="G799" s="24"/>
      <c r="H799" s="27"/>
      <c r="I799" s="24"/>
      <c r="J799" s="24"/>
      <c r="K799" s="24"/>
      <c r="L799" s="24"/>
      <c r="M799" s="24"/>
      <c r="N799" s="24"/>
      <c r="O799" s="24"/>
      <c r="P799" s="24"/>
      <c r="Q799" s="24"/>
      <c r="R799" s="24"/>
      <c r="S799" s="24"/>
      <c r="T799" s="24"/>
      <c r="U799" s="24"/>
      <c r="V799" s="24"/>
      <c r="W799" s="24"/>
      <c r="X799" s="24"/>
      <c r="Y799" s="24"/>
      <c r="Z799" s="24"/>
      <c r="AA799" s="24"/>
      <c r="AB799" s="24"/>
      <c r="AC799" s="24"/>
    </row>
    <row r="800">
      <c r="A800" s="24"/>
      <c r="B800" s="24"/>
      <c r="C800" s="24"/>
      <c r="D800" s="24"/>
      <c r="E800" s="24"/>
      <c r="F800" s="24"/>
      <c r="G800" s="24"/>
      <c r="H800" s="27"/>
      <c r="I800" s="24"/>
      <c r="J800" s="24"/>
      <c r="K800" s="24"/>
      <c r="L800" s="24"/>
      <c r="M800" s="24"/>
      <c r="N800" s="24"/>
      <c r="O800" s="24"/>
      <c r="P800" s="24"/>
      <c r="Q800" s="24"/>
      <c r="R800" s="24"/>
      <c r="S800" s="24"/>
      <c r="T800" s="24"/>
      <c r="U800" s="24"/>
      <c r="V800" s="24"/>
      <c r="W800" s="24"/>
      <c r="X800" s="24"/>
      <c r="Y800" s="24"/>
      <c r="Z800" s="24"/>
      <c r="AA800" s="24"/>
      <c r="AB800" s="24"/>
      <c r="AC800" s="24"/>
    </row>
    <row r="801">
      <c r="A801" s="24"/>
      <c r="B801" s="24"/>
      <c r="C801" s="24"/>
      <c r="D801" s="24"/>
      <c r="E801" s="24"/>
      <c r="F801" s="24"/>
      <c r="G801" s="24"/>
      <c r="H801" s="27"/>
      <c r="I801" s="24"/>
      <c r="J801" s="24"/>
      <c r="K801" s="24"/>
      <c r="L801" s="24"/>
      <c r="M801" s="24"/>
      <c r="N801" s="24"/>
      <c r="O801" s="24"/>
      <c r="P801" s="24"/>
      <c r="Q801" s="24"/>
      <c r="R801" s="24"/>
      <c r="S801" s="24"/>
      <c r="T801" s="24"/>
      <c r="U801" s="24"/>
      <c r="V801" s="24"/>
      <c r="W801" s="24"/>
      <c r="X801" s="24"/>
      <c r="Y801" s="24"/>
      <c r="Z801" s="24"/>
      <c r="AA801" s="24"/>
      <c r="AB801" s="24"/>
      <c r="AC801" s="24"/>
    </row>
    <row r="802">
      <c r="A802" s="24"/>
      <c r="B802" s="24"/>
      <c r="C802" s="24"/>
      <c r="D802" s="24"/>
      <c r="E802" s="24"/>
      <c r="F802" s="24"/>
      <c r="G802" s="24"/>
      <c r="H802" s="27"/>
      <c r="I802" s="24"/>
      <c r="J802" s="24"/>
      <c r="K802" s="24"/>
      <c r="L802" s="24"/>
      <c r="M802" s="24"/>
      <c r="N802" s="24"/>
      <c r="O802" s="24"/>
      <c r="P802" s="24"/>
      <c r="Q802" s="24"/>
      <c r="R802" s="24"/>
      <c r="S802" s="24"/>
      <c r="T802" s="24"/>
      <c r="U802" s="24"/>
      <c r="V802" s="24"/>
      <c r="W802" s="24"/>
      <c r="X802" s="24"/>
      <c r="Y802" s="24"/>
      <c r="Z802" s="24"/>
      <c r="AA802" s="24"/>
      <c r="AB802" s="24"/>
      <c r="AC802" s="24"/>
    </row>
    <row r="803">
      <c r="A803" s="24"/>
      <c r="B803" s="24"/>
      <c r="C803" s="24"/>
      <c r="D803" s="24"/>
      <c r="E803" s="24"/>
      <c r="F803" s="24"/>
      <c r="G803" s="24"/>
      <c r="H803" s="27"/>
      <c r="I803" s="24"/>
      <c r="J803" s="24"/>
      <c r="K803" s="24"/>
      <c r="L803" s="24"/>
      <c r="M803" s="24"/>
      <c r="N803" s="24"/>
      <c r="O803" s="24"/>
      <c r="P803" s="24"/>
      <c r="Q803" s="24"/>
      <c r="R803" s="24"/>
      <c r="S803" s="24"/>
      <c r="T803" s="24"/>
      <c r="U803" s="24"/>
      <c r="V803" s="24"/>
      <c r="W803" s="24"/>
      <c r="X803" s="24"/>
      <c r="Y803" s="24"/>
      <c r="Z803" s="24"/>
      <c r="AA803" s="24"/>
      <c r="AB803" s="24"/>
      <c r="AC803" s="24"/>
    </row>
    <row r="804">
      <c r="A804" s="24"/>
      <c r="B804" s="24"/>
      <c r="C804" s="24"/>
      <c r="D804" s="24"/>
      <c r="E804" s="24"/>
      <c r="F804" s="24"/>
      <c r="G804" s="24"/>
      <c r="H804" s="27"/>
      <c r="I804" s="24"/>
      <c r="J804" s="24"/>
      <c r="K804" s="24"/>
      <c r="L804" s="24"/>
      <c r="M804" s="24"/>
      <c r="N804" s="24"/>
      <c r="O804" s="24"/>
      <c r="P804" s="24"/>
      <c r="Q804" s="24"/>
      <c r="R804" s="24"/>
      <c r="S804" s="24"/>
      <c r="T804" s="24"/>
      <c r="U804" s="24"/>
      <c r="V804" s="24"/>
      <c r="W804" s="24"/>
      <c r="X804" s="24"/>
      <c r="Y804" s="24"/>
      <c r="Z804" s="24"/>
      <c r="AA804" s="24"/>
      <c r="AB804" s="24"/>
      <c r="AC804" s="24"/>
    </row>
    <row r="805">
      <c r="A805" s="24"/>
      <c r="B805" s="24"/>
      <c r="C805" s="24"/>
      <c r="D805" s="24"/>
      <c r="E805" s="24"/>
      <c r="F805" s="24"/>
      <c r="G805" s="24"/>
      <c r="H805" s="27"/>
      <c r="I805" s="24"/>
      <c r="J805" s="24"/>
      <c r="K805" s="24"/>
      <c r="L805" s="24"/>
      <c r="M805" s="24"/>
      <c r="N805" s="24"/>
      <c r="O805" s="24"/>
      <c r="P805" s="24"/>
      <c r="Q805" s="24"/>
      <c r="R805" s="24"/>
      <c r="S805" s="24"/>
      <c r="T805" s="24"/>
      <c r="U805" s="24"/>
      <c r="V805" s="24"/>
      <c r="W805" s="24"/>
      <c r="X805" s="24"/>
      <c r="Y805" s="24"/>
      <c r="Z805" s="24"/>
      <c r="AA805" s="24"/>
      <c r="AB805" s="24"/>
      <c r="AC805" s="24"/>
    </row>
    <row r="806">
      <c r="A806" s="24"/>
      <c r="B806" s="24"/>
      <c r="C806" s="24"/>
      <c r="D806" s="24"/>
      <c r="E806" s="24"/>
      <c r="F806" s="24"/>
      <c r="G806" s="24"/>
      <c r="H806" s="27"/>
      <c r="I806" s="24"/>
      <c r="J806" s="24"/>
      <c r="K806" s="24"/>
      <c r="L806" s="24"/>
      <c r="M806" s="24"/>
      <c r="N806" s="24"/>
      <c r="O806" s="24"/>
      <c r="P806" s="24"/>
      <c r="Q806" s="24"/>
      <c r="R806" s="24"/>
      <c r="S806" s="24"/>
      <c r="T806" s="24"/>
      <c r="U806" s="24"/>
      <c r="V806" s="24"/>
      <c r="W806" s="24"/>
      <c r="X806" s="24"/>
      <c r="Y806" s="24"/>
      <c r="Z806" s="24"/>
      <c r="AA806" s="24"/>
      <c r="AB806" s="24"/>
      <c r="AC806" s="24"/>
    </row>
    <row r="807">
      <c r="A807" s="24"/>
      <c r="B807" s="24"/>
      <c r="C807" s="24"/>
      <c r="D807" s="24"/>
      <c r="E807" s="24"/>
      <c r="F807" s="24"/>
      <c r="G807" s="24"/>
      <c r="H807" s="27"/>
      <c r="I807" s="24"/>
      <c r="J807" s="24"/>
      <c r="K807" s="24"/>
      <c r="L807" s="24"/>
      <c r="M807" s="24"/>
      <c r="N807" s="24"/>
      <c r="O807" s="24"/>
      <c r="P807" s="24"/>
      <c r="Q807" s="24"/>
      <c r="R807" s="24"/>
      <c r="S807" s="24"/>
      <c r="T807" s="24"/>
      <c r="U807" s="24"/>
      <c r="V807" s="24"/>
      <c r="W807" s="24"/>
      <c r="X807" s="24"/>
      <c r="Y807" s="24"/>
      <c r="Z807" s="24"/>
      <c r="AA807" s="24"/>
      <c r="AB807" s="24"/>
      <c r="AC807" s="24"/>
    </row>
    <row r="808">
      <c r="A808" s="24"/>
      <c r="B808" s="24"/>
      <c r="C808" s="24"/>
      <c r="D808" s="24"/>
      <c r="E808" s="24"/>
      <c r="F808" s="24"/>
      <c r="G808" s="24"/>
      <c r="H808" s="27"/>
      <c r="I808" s="24"/>
      <c r="J808" s="24"/>
      <c r="K808" s="24"/>
      <c r="L808" s="24"/>
      <c r="M808" s="24"/>
      <c r="N808" s="24"/>
      <c r="O808" s="24"/>
      <c r="P808" s="24"/>
      <c r="Q808" s="24"/>
      <c r="R808" s="24"/>
      <c r="S808" s="24"/>
      <c r="T808" s="24"/>
      <c r="U808" s="24"/>
      <c r="V808" s="24"/>
      <c r="W808" s="24"/>
      <c r="X808" s="24"/>
      <c r="Y808" s="24"/>
      <c r="Z808" s="24"/>
      <c r="AA808" s="24"/>
      <c r="AB808" s="24"/>
      <c r="AC808" s="24"/>
    </row>
    <row r="809">
      <c r="A809" s="24"/>
      <c r="B809" s="24"/>
      <c r="C809" s="24"/>
      <c r="D809" s="24"/>
      <c r="E809" s="24"/>
      <c r="F809" s="24"/>
      <c r="G809" s="24"/>
      <c r="H809" s="27"/>
      <c r="I809" s="24"/>
      <c r="J809" s="24"/>
      <c r="K809" s="24"/>
      <c r="L809" s="24"/>
      <c r="M809" s="24"/>
      <c r="N809" s="24"/>
      <c r="O809" s="24"/>
      <c r="P809" s="24"/>
      <c r="Q809" s="24"/>
      <c r="R809" s="24"/>
      <c r="S809" s="24"/>
      <c r="T809" s="24"/>
      <c r="U809" s="24"/>
      <c r="V809" s="24"/>
      <c r="W809" s="24"/>
      <c r="X809" s="24"/>
      <c r="Y809" s="24"/>
      <c r="Z809" s="24"/>
      <c r="AA809" s="24"/>
      <c r="AB809" s="24"/>
      <c r="AC809" s="24"/>
    </row>
    <row r="810">
      <c r="A810" s="24"/>
      <c r="B810" s="24"/>
      <c r="C810" s="24"/>
      <c r="D810" s="24"/>
      <c r="E810" s="24"/>
      <c r="F810" s="24"/>
      <c r="G810" s="24"/>
      <c r="H810" s="27"/>
      <c r="I810" s="24"/>
      <c r="J810" s="24"/>
      <c r="K810" s="24"/>
      <c r="L810" s="24"/>
      <c r="M810" s="24"/>
      <c r="N810" s="24"/>
      <c r="O810" s="24"/>
      <c r="P810" s="24"/>
      <c r="Q810" s="24"/>
      <c r="R810" s="24"/>
      <c r="S810" s="24"/>
      <c r="T810" s="24"/>
      <c r="U810" s="24"/>
      <c r="V810" s="24"/>
      <c r="W810" s="24"/>
      <c r="X810" s="24"/>
      <c r="Y810" s="24"/>
      <c r="Z810" s="24"/>
      <c r="AA810" s="24"/>
      <c r="AB810" s="24"/>
      <c r="AC810" s="24"/>
    </row>
    <row r="811">
      <c r="A811" s="24"/>
      <c r="B811" s="24"/>
      <c r="C811" s="24"/>
      <c r="D811" s="24"/>
      <c r="E811" s="24"/>
      <c r="F811" s="24"/>
      <c r="G811" s="24"/>
      <c r="H811" s="27"/>
      <c r="I811" s="24"/>
      <c r="J811" s="24"/>
      <c r="K811" s="24"/>
      <c r="L811" s="24"/>
      <c r="M811" s="24"/>
      <c r="N811" s="24"/>
      <c r="O811" s="24"/>
      <c r="P811" s="24"/>
      <c r="Q811" s="24"/>
      <c r="R811" s="24"/>
      <c r="S811" s="24"/>
      <c r="T811" s="24"/>
      <c r="U811" s="24"/>
      <c r="V811" s="24"/>
      <c r="W811" s="24"/>
      <c r="X811" s="24"/>
      <c r="Y811" s="24"/>
      <c r="Z811" s="24"/>
      <c r="AA811" s="24"/>
      <c r="AB811" s="24"/>
      <c r="AC811" s="24"/>
    </row>
    <row r="812">
      <c r="A812" s="24"/>
      <c r="B812" s="24"/>
      <c r="C812" s="24"/>
      <c r="D812" s="24"/>
      <c r="E812" s="24"/>
      <c r="F812" s="24"/>
      <c r="G812" s="24"/>
      <c r="H812" s="27"/>
      <c r="I812" s="24"/>
      <c r="J812" s="24"/>
      <c r="K812" s="24"/>
      <c r="L812" s="24"/>
      <c r="M812" s="24"/>
      <c r="N812" s="24"/>
      <c r="O812" s="24"/>
      <c r="P812" s="24"/>
      <c r="Q812" s="24"/>
      <c r="R812" s="24"/>
      <c r="S812" s="24"/>
      <c r="T812" s="24"/>
      <c r="U812" s="24"/>
      <c r="V812" s="24"/>
      <c r="W812" s="24"/>
      <c r="X812" s="24"/>
      <c r="Y812" s="24"/>
      <c r="Z812" s="24"/>
      <c r="AA812" s="24"/>
      <c r="AB812" s="24"/>
      <c r="AC812" s="24"/>
    </row>
    <row r="813">
      <c r="A813" s="24"/>
      <c r="B813" s="24"/>
      <c r="C813" s="24"/>
      <c r="D813" s="24"/>
      <c r="E813" s="24"/>
      <c r="F813" s="24"/>
      <c r="G813" s="24"/>
      <c r="H813" s="27"/>
      <c r="I813" s="24"/>
      <c r="J813" s="24"/>
      <c r="K813" s="24"/>
      <c r="L813" s="24"/>
      <c r="M813" s="24"/>
      <c r="N813" s="24"/>
      <c r="O813" s="24"/>
      <c r="P813" s="24"/>
      <c r="Q813" s="24"/>
      <c r="R813" s="24"/>
      <c r="S813" s="24"/>
      <c r="T813" s="24"/>
      <c r="U813" s="24"/>
      <c r="V813" s="24"/>
      <c r="W813" s="24"/>
      <c r="X813" s="24"/>
      <c r="Y813" s="24"/>
      <c r="Z813" s="24"/>
      <c r="AA813" s="24"/>
      <c r="AB813" s="24"/>
      <c r="AC813" s="24"/>
    </row>
    <row r="814">
      <c r="A814" s="24"/>
      <c r="B814" s="24"/>
      <c r="C814" s="24"/>
      <c r="D814" s="24"/>
      <c r="E814" s="24"/>
      <c r="F814" s="24"/>
      <c r="G814" s="24"/>
      <c r="H814" s="27"/>
      <c r="I814" s="24"/>
      <c r="J814" s="24"/>
      <c r="K814" s="24"/>
      <c r="L814" s="24"/>
      <c r="M814" s="24"/>
      <c r="N814" s="24"/>
      <c r="O814" s="24"/>
      <c r="P814" s="24"/>
      <c r="Q814" s="24"/>
      <c r="R814" s="24"/>
      <c r="S814" s="24"/>
      <c r="T814" s="24"/>
      <c r="U814" s="24"/>
      <c r="V814" s="24"/>
      <c r="W814" s="24"/>
      <c r="X814" s="24"/>
      <c r="Y814" s="24"/>
      <c r="Z814" s="24"/>
      <c r="AA814" s="24"/>
      <c r="AB814" s="24"/>
      <c r="AC814" s="24"/>
    </row>
    <row r="815">
      <c r="A815" s="24"/>
      <c r="B815" s="24"/>
      <c r="C815" s="24"/>
      <c r="D815" s="24"/>
      <c r="E815" s="24"/>
      <c r="F815" s="24"/>
      <c r="G815" s="24"/>
      <c r="H815" s="27"/>
      <c r="I815" s="24"/>
      <c r="J815" s="24"/>
      <c r="K815" s="24"/>
      <c r="L815" s="24"/>
      <c r="M815" s="24"/>
      <c r="N815" s="24"/>
      <c r="O815" s="24"/>
      <c r="P815" s="24"/>
      <c r="Q815" s="24"/>
      <c r="R815" s="24"/>
      <c r="S815" s="24"/>
      <c r="T815" s="24"/>
      <c r="U815" s="24"/>
      <c r="V815" s="24"/>
      <c r="W815" s="24"/>
      <c r="X815" s="24"/>
      <c r="Y815" s="24"/>
      <c r="Z815" s="24"/>
      <c r="AA815" s="24"/>
      <c r="AB815" s="24"/>
      <c r="AC815" s="24"/>
    </row>
    <row r="816">
      <c r="A816" s="24"/>
      <c r="B816" s="24"/>
      <c r="C816" s="24"/>
      <c r="D816" s="24"/>
      <c r="E816" s="24"/>
      <c r="F816" s="24"/>
      <c r="G816" s="24"/>
      <c r="H816" s="27"/>
      <c r="I816" s="24"/>
      <c r="J816" s="24"/>
      <c r="K816" s="24"/>
      <c r="L816" s="24"/>
      <c r="M816" s="24"/>
      <c r="N816" s="24"/>
      <c r="O816" s="24"/>
      <c r="P816" s="24"/>
      <c r="Q816" s="24"/>
      <c r="R816" s="24"/>
      <c r="S816" s="24"/>
      <c r="T816" s="24"/>
      <c r="U816" s="24"/>
      <c r="V816" s="24"/>
      <c r="W816" s="24"/>
      <c r="X816" s="24"/>
      <c r="Y816" s="24"/>
      <c r="Z816" s="24"/>
      <c r="AA816" s="24"/>
      <c r="AB816" s="24"/>
      <c r="AC816" s="24"/>
    </row>
    <row r="817">
      <c r="A817" s="24"/>
      <c r="B817" s="24"/>
      <c r="C817" s="24"/>
      <c r="D817" s="24"/>
      <c r="E817" s="24"/>
      <c r="F817" s="24"/>
      <c r="G817" s="24"/>
      <c r="H817" s="27"/>
      <c r="I817" s="24"/>
      <c r="J817" s="24"/>
      <c r="K817" s="24"/>
      <c r="L817" s="24"/>
      <c r="M817" s="24"/>
      <c r="N817" s="24"/>
      <c r="O817" s="24"/>
      <c r="P817" s="24"/>
      <c r="Q817" s="24"/>
      <c r="R817" s="24"/>
      <c r="S817" s="24"/>
      <c r="T817" s="24"/>
      <c r="U817" s="24"/>
      <c r="V817" s="24"/>
      <c r="W817" s="24"/>
      <c r="X817" s="24"/>
      <c r="Y817" s="24"/>
      <c r="Z817" s="24"/>
      <c r="AA817" s="24"/>
      <c r="AB817" s="24"/>
      <c r="AC817" s="24"/>
    </row>
    <row r="818">
      <c r="A818" s="24"/>
      <c r="B818" s="24"/>
      <c r="C818" s="24"/>
      <c r="D818" s="24"/>
      <c r="E818" s="24"/>
      <c r="F818" s="24"/>
      <c r="G818" s="24"/>
      <c r="H818" s="27"/>
      <c r="I818" s="24"/>
      <c r="J818" s="24"/>
      <c r="K818" s="24"/>
      <c r="L818" s="24"/>
      <c r="M818" s="24"/>
      <c r="N818" s="24"/>
      <c r="O818" s="24"/>
      <c r="P818" s="24"/>
      <c r="Q818" s="24"/>
      <c r="R818" s="24"/>
      <c r="S818" s="24"/>
      <c r="T818" s="24"/>
      <c r="U818" s="24"/>
      <c r="V818" s="24"/>
      <c r="W818" s="24"/>
      <c r="X818" s="24"/>
      <c r="Y818" s="24"/>
      <c r="Z818" s="24"/>
      <c r="AA818" s="24"/>
      <c r="AB818" s="24"/>
      <c r="AC818" s="24"/>
    </row>
    <row r="819">
      <c r="A819" s="24"/>
      <c r="B819" s="24"/>
      <c r="C819" s="24"/>
      <c r="D819" s="24"/>
      <c r="E819" s="24"/>
      <c r="F819" s="24"/>
      <c r="G819" s="24"/>
      <c r="H819" s="27"/>
      <c r="I819" s="24"/>
      <c r="J819" s="24"/>
      <c r="K819" s="24"/>
      <c r="L819" s="24"/>
      <c r="M819" s="24"/>
      <c r="N819" s="24"/>
      <c r="O819" s="24"/>
      <c r="P819" s="24"/>
      <c r="Q819" s="24"/>
      <c r="R819" s="24"/>
      <c r="S819" s="24"/>
      <c r="T819" s="24"/>
      <c r="U819" s="24"/>
      <c r="V819" s="24"/>
      <c r="W819" s="24"/>
      <c r="X819" s="24"/>
      <c r="Y819" s="24"/>
      <c r="Z819" s="24"/>
      <c r="AA819" s="24"/>
      <c r="AB819" s="24"/>
      <c r="AC819" s="24"/>
    </row>
    <row r="820">
      <c r="A820" s="24"/>
      <c r="B820" s="24"/>
      <c r="C820" s="24"/>
      <c r="D820" s="24"/>
      <c r="E820" s="24"/>
      <c r="F820" s="24"/>
      <c r="G820" s="24"/>
      <c r="H820" s="27"/>
      <c r="I820" s="24"/>
      <c r="J820" s="24"/>
      <c r="K820" s="24"/>
      <c r="L820" s="24"/>
      <c r="M820" s="24"/>
      <c r="N820" s="24"/>
      <c r="O820" s="24"/>
      <c r="P820" s="24"/>
      <c r="Q820" s="24"/>
      <c r="R820" s="24"/>
      <c r="S820" s="24"/>
      <c r="T820" s="24"/>
      <c r="U820" s="24"/>
      <c r="V820" s="24"/>
      <c r="W820" s="24"/>
      <c r="X820" s="24"/>
      <c r="Y820" s="24"/>
      <c r="Z820" s="24"/>
      <c r="AA820" s="24"/>
      <c r="AB820" s="24"/>
      <c r="AC820" s="24"/>
    </row>
    <row r="821">
      <c r="A821" s="24"/>
      <c r="B821" s="24"/>
      <c r="C821" s="24"/>
      <c r="D821" s="24"/>
      <c r="E821" s="24"/>
      <c r="F821" s="24"/>
      <c r="G821" s="24"/>
      <c r="H821" s="27"/>
      <c r="I821" s="24"/>
      <c r="J821" s="24"/>
      <c r="K821" s="24"/>
      <c r="L821" s="24"/>
      <c r="M821" s="24"/>
      <c r="N821" s="24"/>
      <c r="O821" s="24"/>
      <c r="P821" s="24"/>
      <c r="Q821" s="24"/>
      <c r="R821" s="24"/>
      <c r="S821" s="24"/>
      <c r="T821" s="24"/>
      <c r="U821" s="24"/>
      <c r="V821" s="24"/>
      <c r="W821" s="24"/>
      <c r="X821" s="24"/>
      <c r="Y821" s="24"/>
      <c r="Z821" s="24"/>
      <c r="AA821" s="24"/>
      <c r="AB821" s="24"/>
      <c r="AC821" s="24"/>
    </row>
    <row r="822">
      <c r="A822" s="24"/>
      <c r="B822" s="24"/>
      <c r="C822" s="24"/>
      <c r="D822" s="24"/>
      <c r="E822" s="24"/>
      <c r="F822" s="24"/>
      <c r="G822" s="24"/>
      <c r="H822" s="27"/>
      <c r="I822" s="24"/>
      <c r="J822" s="24"/>
      <c r="K822" s="24"/>
      <c r="L822" s="24"/>
      <c r="M822" s="24"/>
      <c r="N822" s="24"/>
      <c r="O822" s="24"/>
      <c r="P822" s="24"/>
      <c r="Q822" s="24"/>
      <c r="R822" s="24"/>
      <c r="S822" s="24"/>
      <c r="T822" s="24"/>
      <c r="U822" s="24"/>
      <c r="V822" s="24"/>
      <c r="W822" s="24"/>
      <c r="X822" s="24"/>
      <c r="Y822" s="24"/>
      <c r="Z822" s="24"/>
      <c r="AA822" s="24"/>
      <c r="AB822" s="24"/>
      <c r="AC822" s="24"/>
    </row>
    <row r="823">
      <c r="A823" s="24"/>
      <c r="B823" s="24"/>
      <c r="C823" s="24"/>
      <c r="D823" s="24"/>
      <c r="E823" s="24"/>
      <c r="F823" s="24"/>
      <c r="G823" s="24"/>
      <c r="H823" s="27"/>
      <c r="I823" s="24"/>
      <c r="J823" s="24"/>
      <c r="K823" s="24"/>
      <c r="L823" s="24"/>
      <c r="M823" s="24"/>
      <c r="N823" s="24"/>
      <c r="O823" s="24"/>
      <c r="P823" s="24"/>
      <c r="Q823" s="24"/>
      <c r="R823" s="24"/>
      <c r="S823" s="24"/>
      <c r="T823" s="24"/>
      <c r="U823" s="24"/>
      <c r="V823" s="24"/>
      <c r="W823" s="24"/>
      <c r="X823" s="24"/>
      <c r="Y823" s="24"/>
      <c r="Z823" s="24"/>
      <c r="AA823" s="24"/>
      <c r="AB823" s="24"/>
      <c r="AC823" s="24"/>
    </row>
    <row r="824">
      <c r="A824" s="24"/>
      <c r="B824" s="24"/>
      <c r="C824" s="24"/>
      <c r="D824" s="24"/>
      <c r="E824" s="24"/>
      <c r="F824" s="24"/>
      <c r="G824" s="24"/>
      <c r="H824" s="27"/>
      <c r="I824" s="24"/>
      <c r="J824" s="24"/>
      <c r="K824" s="24"/>
      <c r="L824" s="24"/>
      <c r="M824" s="24"/>
      <c r="N824" s="24"/>
      <c r="O824" s="24"/>
      <c r="P824" s="24"/>
      <c r="Q824" s="24"/>
      <c r="R824" s="24"/>
      <c r="S824" s="24"/>
      <c r="T824" s="24"/>
      <c r="U824" s="24"/>
      <c r="V824" s="24"/>
      <c r="W824" s="24"/>
      <c r="X824" s="24"/>
      <c r="Y824" s="24"/>
      <c r="Z824" s="24"/>
      <c r="AA824" s="24"/>
      <c r="AB824" s="24"/>
      <c r="AC824" s="24"/>
    </row>
    <row r="825">
      <c r="A825" s="24"/>
      <c r="B825" s="24"/>
      <c r="C825" s="24"/>
      <c r="D825" s="24"/>
      <c r="E825" s="24"/>
      <c r="F825" s="24"/>
      <c r="G825" s="24"/>
      <c r="H825" s="27"/>
      <c r="I825" s="24"/>
      <c r="J825" s="24"/>
      <c r="K825" s="24"/>
      <c r="L825" s="24"/>
      <c r="M825" s="24"/>
      <c r="N825" s="24"/>
      <c r="O825" s="24"/>
      <c r="P825" s="24"/>
      <c r="Q825" s="24"/>
      <c r="R825" s="24"/>
      <c r="S825" s="24"/>
      <c r="T825" s="24"/>
      <c r="U825" s="24"/>
      <c r="V825" s="24"/>
      <c r="W825" s="24"/>
      <c r="X825" s="24"/>
      <c r="Y825" s="24"/>
      <c r="Z825" s="24"/>
      <c r="AA825" s="24"/>
      <c r="AB825" s="24"/>
      <c r="AC825" s="24"/>
    </row>
    <row r="826">
      <c r="A826" s="24"/>
      <c r="B826" s="24"/>
      <c r="C826" s="24"/>
      <c r="D826" s="24"/>
      <c r="E826" s="24"/>
      <c r="F826" s="24"/>
      <c r="G826" s="24"/>
      <c r="H826" s="27"/>
      <c r="I826" s="24"/>
      <c r="J826" s="24"/>
      <c r="K826" s="24"/>
      <c r="L826" s="24"/>
      <c r="M826" s="24"/>
      <c r="N826" s="24"/>
      <c r="O826" s="24"/>
      <c r="P826" s="24"/>
      <c r="Q826" s="24"/>
      <c r="R826" s="24"/>
      <c r="S826" s="24"/>
      <c r="T826" s="24"/>
      <c r="U826" s="24"/>
      <c r="V826" s="24"/>
      <c r="W826" s="24"/>
      <c r="X826" s="24"/>
      <c r="Y826" s="24"/>
      <c r="Z826" s="24"/>
      <c r="AA826" s="24"/>
      <c r="AB826" s="24"/>
      <c r="AC826" s="24"/>
    </row>
    <row r="827">
      <c r="A827" s="24"/>
      <c r="B827" s="24"/>
      <c r="C827" s="24"/>
      <c r="D827" s="24"/>
      <c r="E827" s="24"/>
      <c r="F827" s="24"/>
      <c r="G827" s="24"/>
      <c r="H827" s="27"/>
      <c r="I827" s="24"/>
      <c r="J827" s="24"/>
      <c r="K827" s="24"/>
      <c r="L827" s="24"/>
      <c r="M827" s="24"/>
      <c r="N827" s="24"/>
      <c r="O827" s="24"/>
      <c r="P827" s="24"/>
      <c r="Q827" s="24"/>
      <c r="R827" s="24"/>
      <c r="S827" s="24"/>
      <c r="T827" s="24"/>
      <c r="U827" s="24"/>
      <c r="V827" s="24"/>
      <c r="W827" s="24"/>
      <c r="X827" s="24"/>
      <c r="Y827" s="24"/>
      <c r="Z827" s="24"/>
      <c r="AA827" s="24"/>
      <c r="AB827" s="24"/>
      <c r="AC827" s="24"/>
    </row>
    <row r="828">
      <c r="A828" s="24"/>
      <c r="B828" s="24"/>
      <c r="C828" s="24"/>
      <c r="D828" s="24"/>
      <c r="E828" s="24"/>
      <c r="F828" s="24"/>
      <c r="G828" s="24"/>
      <c r="H828" s="27"/>
      <c r="I828" s="24"/>
      <c r="J828" s="24"/>
      <c r="K828" s="24"/>
      <c r="L828" s="24"/>
      <c r="M828" s="24"/>
      <c r="N828" s="24"/>
      <c r="O828" s="24"/>
      <c r="P828" s="24"/>
      <c r="Q828" s="24"/>
      <c r="R828" s="24"/>
      <c r="S828" s="24"/>
      <c r="T828" s="24"/>
      <c r="U828" s="24"/>
      <c r="V828" s="24"/>
      <c r="W828" s="24"/>
      <c r="X828" s="24"/>
      <c r="Y828" s="24"/>
      <c r="Z828" s="24"/>
      <c r="AA828" s="24"/>
      <c r="AB828" s="24"/>
      <c r="AC828" s="24"/>
    </row>
    <row r="829">
      <c r="A829" s="24"/>
      <c r="B829" s="24"/>
      <c r="C829" s="24"/>
      <c r="D829" s="24"/>
      <c r="E829" s="24"/>
      <c r="F829" s="24"/>
      <c r="G829" s="24"/>
      <c r="H829" s="27"/>
      <c r="I829" s="24"/>
      <c r="J829" s="24"/>
      <c r="K829" s="24"/>
      <c r="L829" s="24"/>
      <c r="M829" s="24"/>
      <c r="N829" s="24"/>
      <c r="O829" s="24"/>
      <c r="P829" s="24"/>
      <c r="Q829" s="24"/>
      <c r="R829" s="24"/>
      <c r="S829" s="24"/>
      <c r="T829" s="24"/>
      <c r="U829" s="24"/>
      <c r="V829" s="24"/>
      <c r="W829" s="24"/>
      <c r="X829" s="24"/>
      <c r="Y829" s="24"/>
      <c r="Z829" s="24"/>
      <c r="AA829" s="24"/>
      <c r="AB829" s="24"/>
      <c r="AC829" s="24"/>
    </row>
    <row r="830">
      <c r="A830" s="24"/>
      <c r="B830" s="24"/>
      <c r="C830" s="24"/>
      <c r="D830" s="24"/>
      <c r="E830" s="24"/>
      <c r="F830" s="24"/>
      <c r="G830" s="24"/>
      <c r="H830" s="27"/>
      <c r="I830" s="24"/>
      <c r="J830" s="24"/>
      <c r="K830" s="24"/>
      <c r="L830" s="24"/>
      <c r="M830" s="24"/>
      <c r="N830" s="24"/>
      <c r="O830" s="24"/>
      <c r="P830" s="24"/>
      <c r="Q830" s="24"/>
      <c r="R830" s="24"/>
      <c r="S830" s="24"/>
      <c r="T830" s="24"/>
      <c r="U830" s="24"/>
      <c r="V830" s="24"/>
      <c r="W830" s="24"/>
      <c r="X830" s="24"/>
      <c r="Y830" s="24"/>
      <c r="Z830" s="24"/>
      <c r="AA830" s="24"/>
      <c r="AB830" s="24"/>
      <c r="AC830" s="24"/>
    </row>
    <row r="831">
      <c r="A831" s="24"/>
      <c r="B831" s="24"/>
      <c r="C831" s="24"/>
      <c r="D831" s="24"/>
      <c r="E831" s="24"/>
      <c r="F831" s="24"/>
      <c r="G831" s="24"/>
      <c r="H831" s="27"/>
      <c r="I831" s="24"/>
      <c r="J831" s="24"/>
      <c r="K831" s="24"/>
      <c r="L831" s="24"/>
      <c r="M831" s="24"/>
      <c r="N831" s="24"/>
      <c r="O831" s="24"/>
      <c r="P831" s="24"/>
      <c r="Q831" s="24"/>
      <c r="R831" s="24"/>
      <c r="S831" s="24"/>
      <c r="T831" s="24"/>
      <c r="U831" s="24"/>
      <c r="V831" s="24"/>
      <c r="W831" s="24"/>
      <c r="X831" s="24"/>
      <c r="Y831" s="24"/>
      <c r="Z831" s="24"/>
      <c r="AA831" s="24"/>
      <c r="AB831" s="24"/>
      <c r="AC831" s="24"/>
    </row>
    <row r="832">
      <c r="A832" s="24"/>
      <c r="B832" s="24"/>
      <c r="C832" s="24"/>
      <c r="D832" s="24"/>
      <c r="E832" s="24"/>
      <c r="F832" s="24"/>
      <c r="G832" s="24"/>
      <c r="H832" s="27"/>
      <c r="I832" s="24"/>
      <c r="J832" s="24"/>
      <c r="K832" s="24"/>
      <c r="L832" s="24"/>
      <c r="M832" s="24"/>
      <c r="N832" s="24"/>
      <c r="O832" s="24"/>
      <c r="P832" s="24"/>
      <c r="Q832" s="24"/>
      <c r="R832" s="24"/>
      <c r="S832" s="24"/>
      <c r="T832" s="24"/>
      <c r="U832" s="24"/>
      <c r="V832" s="24"/>
      <c r="W832" s="24"/>
      <c r="X832" s="24"/>
      <c r="Y832" s="24"/>
      <c r="Z832" s="24"/>
      <c r="AA832" s="24"/>
      <c r="AB832" s="24"/>
      <c r="AC832" s="24"/>
    </row>
    <row r="833">
      <c r="A833" s="24"/>
      <c r="B833" s="24"/>
      <c r="C833" s="24"/>
      <c r="D833" s="24"/>
      <c r="E833" s="24"/>
      <c r="F833" s="24"/>
      <c r="G833" s="24"/>
      <c r="H833" s="27"/>
      <c r="I833" s="24"/>
      <c r="J833" s="24"/>
      <c r="K833" s="24"/>
      <c r="L833" s="24"/>
      <c r="M833" s="24"/>
      <c r="N833" s="24"/>
      <c r="O833" s="24"/>
      <c r="P833" s="24"/>
      <c r="Q833" s="24"/>
      <c r="R833" s="24"/>
      <c r="S833" s="24"/>
      <c r="T833" s="24"/>
      <c r="U833" s="24"/>
      <c r="V833" s="24"/>
      <c r="W833" s="24"/>
      <c r="X833" s="24"/>
      <c r="Y833" s="24"/>
      <c r="Z833" s="24"/>
      <c r="AA833" s="24"/>
      <c r="AB833" s="24"/>
      <c r="AC833" s="24"/>
    </row>
    <row r="834">
      <c r="A834" s="24"/>
      <c r="B834" s="24"/>
      <c r="C834" s="24"/>
      <c r="D834" s="24"/>
      <c r="E834" s="24"/>
      <c r="F834" s="24"/>
      <c r="G834" s="24"/>
      <c r="H834" s="27"/>
      <c r="I834" s="24"/>
      <c r="J834" s="24"/>
      <c r="K834" s="24"/>
      <c r="L834" s="24"/>
      <c r="M834" s="24"/>
      <c r="N834" s="24"/>
      <c r="O834" s="24"/>
      <c r="P834" s="24"/>
      <c r="Q834" s="24"/>
      <c r="R834" s="24"/>
      <c r="S834" s="24"/>
      <c r="T834" s="24"/>
      <c r="U834" s="24"/>
      <c r="V834" s="24"/>
      <c r="W834" s="24"/>
      <c r="X834" s="24"/>
      <c r="Y834" s="24"/>
      <c r="Z834" s="24"/>
      <c r="AA834" s="24"/>
      <c r="AB834" s="24"/>
      <c r="AC834" s="24"/>
    </row>
    <row r="835">
      <c r="A835" s="24"/>
      <c r="B835" s="24"/>
      <c r="C835" s="24"/>
      <c r="D835" s="24"/>
      <c r="E835" s="24"/>
      <c r="F835" s="24"/>
      <c r="G835" s="24"/>
      <c r="H835" s="27"/>
      <c r="I835" s="24"/>
      <c r="J835" s="24"/>
      <c r="K835" s="24"/>
      <c r="L835" s="24"/>
      <c r="M835" s="24"/>
      <c r="N835" s="24"/>
      <c r="O835" s="24"/>
      <c r="P835" s="24"/>
      <c r="Q835" s="24"/>
      <c r="R835" s="24"/>
      <c r="S835" s="24"/>
      <c r="T835" s="24"/>
      <c r="U835" s="24"/>
      <c r="V835" s="24"/>
      <c r="W835" s="24"/>
      <c r="X835" s="24"/>
      <c r="Y835" s="24"/>
      <c r="Z835" s="24"/>
      <c r="AA835" s="24"/>
      <c r="AB835" s="24"/>
      <c r="AC835" s="24"/>
    </row>
    <row r="836">
      <c r="A836" s="24"/>
      <c r="B836" s="24"/>
      <c r="C836" s="24"/>
      <c r="D836" s="24"/>
      <c r="E836" s="24"/>
      <c r="F836" s="24"/>
      <c r="G836" s="24"/>
      <c r="H836" s="27"/>
      <c r="I836" s="24"/>
      <c r="J836" s="24"/>
      <c r="K836" s="24"/>
      <c r="L836" s="24"/>
      <c r="M836" s="24"/>
      <c r="N836" s="24"/>
      <c r="O836" s="24"/>
      <c r="P836" s="24"/>
      <c r="Q836" s="24"/>
      <c r="R836" s="24"/>
      <c r="S836" s="24"/>
      <c r="T836" s="24"/>
      <c r="U836" s="24"/>
      <c r="V836" s="24"/>
      <c r="W836" s="24"/>
      <c r="X836" s="24"/>
      <c r="Y836" s="24"/>
      <c r="Z836" s="24"/>
      <c r="AA836" s="24"/>
      <c r="AB836" s="24"/>
      <c r="AC836" s="24"/>
    </row>
    <row r="837">
      <c r="A837" s="24"/>
      <c r="B837" s="24"/>
      <c r="C837" s="24"/>
      <c r="D837" s="24"/>
      <c r="E837" s="24"/>
      <c r="F837" s="24"/>
      <c r="G837" s="24"/>
      <c r="H837" s="27"/>
      <c r="I837" s="24"/>
      <c r="J837" s="24"/>
      <c r="K837" s="24"/>
      <c r="L837" s="24"/>
      <c r="M837" s="24"/>
      <c r="N837" s="24"/>
      <c r="O837" s="24"/>
      <c r="P837" s="24"/>
      <c r="Q837" s="24"/>
      <c r="R837" s="24"/>
      <c r="S837" s="24"/>
      <c r="T837" s="24"/>
      <c r="U837" s="24"/>
      <c r="V837" s="24"/>
      <c r="W837" s="24"/>
      <c r="X837" s="24"/>
      <c r="Y837" s="24"/>
      <c r="Z837" s="24"/>
      <c r="AA837" s="24"/>
      <c r="AB837" s="24"/>
      <c r="AC837" s="24"/>
    </row>
    <row r="838">
      <c r="A838" s="24"/>
      <c r="B838" s="24"/>
      <c r="C838" s="24"/>
      <c r="D838" s="24"/>
      <c r="E838" s="24"/>
      <c r="F838" s="24"/>
      <c r="G838" s="24"/>
      <c r="H838" s="27"/>
      <c r="I838" s="24"/>
      <c r="J838" s="24"/>
      <c r="K838" s="24"/>
      <c r="L838" s="24"/>
      <c r="M838" s="24"/>
      <c r="N838" s="24"/>
      <c r="O838" s="24"/>
      <c r="P838" s="24"/>
      <c r="Q838" s="24"/>
      <c r="R838" s="24"/>
      <c r="S838" s="24"/>
      <c r="T838" s="24"/>
      <c r="U838" s="24"/>
      <c r="V838" s="24"/>
      <c r="W838" s="24"/>
      <c r="X838" s="24"/>
      <c r="Y838" s="24"/>
      <c r="Z838" s="24"/>
      <c r="AA838" s="24"/>
      <c r="AB838" s="24"/>
      <c r="AC838" s="24"/>
    </row>
    <row r="839">
      <c r="A839" s="24"/>
      <c r="B839" s="24"/>
      <c r="C839" s="24"/>
      <c r="D839" s="24"/>
      <c r="E839" s="24"/>
      <c r="F839" s="24"/>
      <c r="G839" s="24"/>
      <c r="H839" s="27"/>
      <c r="I839" s="24"/>
      <c r="J839" s="24"/>
      <c r="K839" s="24"/>
      <c r="L839" s="24"/>
      <c r="M839" s="24"/>
      <c r="N839" s="24"/>
      <c r="O839" s="24"/>
      <c r="P839" s="24"/>
      <c r="Q839" s="24"/>
      <c r="R839" s="24"/>
      <c r="S839" s="24"/>
      <c r="T839" s="24"/>
      <c r="U839" s="24"/>
      <c r="V839" s="24"/>
      <c r="W839" s="24"/>
      <c r="X839" s="24"/>
      <c r="Y839" s="24"/>
      <c r="Z839" s="24"/>
      <c r="AA839" s="24"/>
      <c r="AB839" s="24"/>
      <c r="AC839" s="24"/>
    </row>
    <row r="840">
      <c r="A840" s="24"/>
      <c r="B840" s="24"/>
      <c r="C840" s="24"/>
      <c r="D840" s="24"/>
      <c r="E840" s="24"/>
      <c r="F840" s="24"/>
      <c r="G840" s="24"/>
      <c r="H840" s="27"/>
      <c r="I840" s="24"/>
      <c r="J840" s="24"/>
      <c r="K840" s="24"/>
      <c r="L840" s="24"/>
      <c r="M840" s="24"/>
      <c r="N840" s="24"/>
      <c r="O840" s="24"/>
      <c r="P840" s="24"/>
      <c r="Q840" s="24"/>
      <c r="R840" s="24"/>
      <c r="S840" s="24"/>
      <c r="T840" s="24"/>
      <c r="U840" s="24"/>
      <c r="V840" s="24"/>
      <c r="W840" s="24"/>
      <c r="X840" s="24"/>
      <c r="Y840" s="24"/>
      <c r="Z840" s="24"/>
      <c r="AA840" s="24"/>
      <c r="AB840" s="24"/>
      <c r="AC840" s="24"/>
    </row>
    <row r="841">
      <c r="A841" s="24"/>
      <c r="B841" s="24"/>
      <c r="C841" s="24"/>
      <c r="D841" s="24"/>
      <c r="E841" s="24"/>
      <c r="F841" s="24"/>
      <c r="G841" s="24"/>
      <c r="H841" s="27"/>
      <c r="I841" s="24"/>
      <c r="J841" s="24"/>
      <c r="K841" s="24"/>
      <c r="L841" s="24"/>
      <c r="M841" s="24"/>
      <c r="N841" s="24"/>
      <c r="O841" s="24"/>
      <c r="P841" s="24"/>
      <c r="Q841" s="24"/>
      <c r="R841" s="24"/>
      <c r="S841" s="24"/>
      <c r="T841" s="24"/>
      <c r="U841" s="24"/>
      <c r="V841" s="24"/>
      <c r="W841" s="24"/>
      <c r="X841" s="24"/>
      <c r="Y841" s="24"/>
      <c r="Z841" s="24"/>
      <c r="AA841" s="24"/>
      <c r="AB841" s="24"/>
      <c r="AC841" s="24"/>
    </row>
    <row r="842">
      <c r="A842" s="24"/>
      <c r="B842" s="24"/>
      <c r="C842" s="24"/>
      <c r="D842" s="24"/>
      <c r="E842" s="24"/>
      <c r="F842" s="24"/>
      <c r="G842" s="24"/>
      <c r="H842" s="27"/>
      <c r="I842" s="24"/>
      <c r="J842" s="24"/>
      <c r="K842" s="24"/>
      <c r="L842" s="24"/>
      <c r="M842" s="24"/>
      <c r="N842" s="24"/>
      <c r="O842" s="24"/>
      <c r="P842" s="24"/>
      <c r="Q842" s="24"/>
      <c r="R842" s="24"/>
      <c r="S842" s="24"/>
      <c r="T842" s="24"/>
      <c r="U842" s="24"/>
      <c r="V842" s="24"/>
      <c r="W842" s="24"/>
      <c r="X842" s="24"/>
      <c r="Y842" s="24"/>
      <c r="Z842" s="24"/>
      <c r="AA842" s="24"/>
      <c r="AB842" s="24"/>
      <c r="AC842" s="24"/>
    </row>
    <row r="843">
      <c r="A843" s="24"/>
      <c r="B843" s="24"/>
      <c r="C843" s="24"/>
      <c r="D843" s="24"/>
      <c r="E843" s="24"/>
      <c r="F843" s="24"/>
      <c r="G843" s="24"/>
      <c r="H843" s="27"/>
      <c r="I843" s="24"/>
      <c r="J843" s="24"/>
      <c r="K843" s="24"/>
      <c r="L843" s="24"/>
      <c r="M843" s="24"/>
      <c r="N843" s="24"/>
      <c r="O843" s="24"/>
      <c r="P843" s="24"/>
      <c r="Q843" s="24"/>
      <c r="R843" s="24"/>
      <c r="S843" s="24"/>
      <c r="T843" s="24"/>
      <c r="U843" s="24"/>
      <c r="V843" s="24"/>
      <c r="W843" s="24"/>
      <c r="X843" s="24"/>
      <c r="Y843" s="24"/>
      <c r="Z843" s="24"/>
      <c r="AA843" s="24"/>
      <c r="AB843" s="24"/>
      <c r="AC843" s="24"/>
    </row>
    <row r="844">
      <c r="A844" s="24"/>
      <c r="B844" s="24"/>
      <c r="C844" s="24"/>
      <c r="D844" s="24"/>
      <c r="E844" s="24"/>
      <c r="F844" s="24"/>
      <c r="G844" s="24"/>
      <c r="H844" s="27"/>
      <c r="I844" s="24"/>
      <c r="J844" s="24"/>
      <c r="K844" s="24"/>
      <c r="L844" s="24"/>
      <c r="M844" s="24"/>
      <c r="N844" s="24"/>
      <c r="O844" s="24"/>
      <c r="P844" s="24"/>
      <c r="Q844" s="24"/>
      <c r="R844" s="24"/>
      <c r="S844" s="24"/>
      <c r="T844" s="24"/>
      <c r="U844" s="24"/>
      <c r="V844" s="24"/>
      <c r="W844" s="24"/>
      <c r="X844" s="24"/>
      <c r="Y844" s="24"/>
      <c r="Z844" s="24"/>
      <c r="AA844" s="24"/>
      <c r="AB844" s="24"/>
      <c r="AC844" s="24"/>
    </row>
    <row r="845">
      <c r="A845" s="24"/>
      <c r="B845" s="24"/>
      <c r="C845" s="24"/>
      <c r="D845" s="24"/>
      <c r="E845" s="24"/>
      <c r="F845" s="24"/>
      <c r="G845" s="24"/>
      <c r="H845" s="27"/>
      <c r="I845" s="24"/>
      <c r="J845" s="24"/>
      <c r="K845" s="24"/>
      <c r="L845" s="24"/>
      <c r="M845" s="24"/>
      <c r="N845" s="24"/>
      <c r="O845" s="24"/>
      <c r="P845" s="24"/>
      <c r="Q845" s="24"/>
      <c r="R845" s="24"/>
      <c r="S845" s="24"/>
      <c r="T845" s="24"/>
      <c r="U845" s="24"/>
      <c r="V845" s="24"/>
      <c r="W845" s="24"/>
      <c r="X845" s="24"/>
      <c r="Y845" s="24"/>
      <c r="Z845" s="24"/>
      <c r="AA845" s="24"/>
      <c r="AB845" s="24"/>
      <c r="AC845" s="24"/>
    </row>
    <row r="846">
      <c r="A846" s="24"/>
      <c r="B846" s="24"/>
      <c r="C846" s="24"/>
      <c r="D846" s="24"/>
      <c r="E846" s="24"/>
      <c r="F846" s="24"/>
      <c r="G846" s="24"/>
      <c r="H846" s="27"/>
      <c r="I846" s="24"/>
      <c r="J846" s="24"/>
      <c r="K846" s="24"/>
      <c r="L846" s="24"/>
      <c r="M846" s="24"/>
      <c r="N846" s="24"/>
      <c r="O846" s="24"/>
      <c r="P846" s="24"/>
      <c r="Q846" s="24"/>
      <c r="R846" s="24"/>
      <c r="S846" s="24"/>
      <c r="T846" s="24"/>
      <c r="U846" s="24"/>
      <c r="V846" s="24"/>
      <c r="W846" s="24"/>
      <c r="X846" s="24"/>
      <c r="Y846" s="24"/>
      <c r="Z846" s="24"/>
      <c r="AA846" s="24"/>
      <c r="AB846" s="24"/>
      <c r="AC846" s="24"/>
    </row>
    <row r="847">
      <c r="A847" s="24"/>
      <c r="B847" s="24"/>
      <c r="C847" s="24"/>
      <c r="D847" s="24"/>
      <c r="E847" s="24"/>
      <c r="F847" s="24"/>
      <c r="G847" s="24"/>
      <c r="H847" s="27"/>
      <c r="I847" s="24"/>
      <c r="J847" s="24"/>
      <c r="K847" s="24"/>
      <c r="L847" s="24"/>
      <c r="M847" s="24"/>
      <c r="N847" s="24"/>
      <c r="O847" s="24"/>
      <c r="P847" s="24"/>
      <c r="Q847" s="24"/>
      <c r="R847" s="24"/>
      <c r="S847" s="24"/>
      <c r="T847" s="24"/>
      <c r="U847" s="24"/>
      <c r="V847" s="24"/>
      <c r="W847" s="24"/>
      <c r="X847" s="24"/>
      <c r="Y847" s="24"/>
      <c r="Z847" s="24"/>
      <c r="AA847" s="24"/>
      <c r="AB847" s="24"/>
      <c r="AC847" s="24"/>
    </row>
    <row r="848">
      <c r="A848" s="24"/>
      <c r="B848" s="24"/>
      <c r="C848" s="24"/>
      <c r="D848" s="24"/>
      <c r="E848" s="24"/>
      <c r="F848" s="24"/>
      <c r="G848" s="24"/>
      <c r="H848" s="27"/>
      <c r="I848" s="24"/>
      <c r="J848" s="24"/>
      <c r="K848" s="24"/>
      <c r="L848" s="24"/>
      <c r="M848" s="24"/>
      <c r="N848" s="24"/>
      <c r="O848" s="24"/>
      <c r="P848" s="24"/>
      <c r="Q848" s="24"/>
      <c r="R848" s="24"/>
      <c r="S848" s="24"/>
      <c r="T848" s="24"/>
      <c r="U848" s="24"/>
      <c r="V848" s="24"/>
      <c r="W848" s="24"/>
      <c r="X848" s="24"/>
      <c r="Y848" s="24"/>
      <c r="Z848" s="24"/>
      <c r="AA848" s="24"/>
      <c r="AB848" s="24"/>
      <c r="AC848" s="24"/>
    </row>
    <row r="849">
      <c r="A849" s="24"/>
      <c r="B849" s="24"/>
      <c r="C849" s="24"/>
      <c r="D849" s="24"/>
      <c r="E849" s="24"/>
      <c r="F849" s="24"/>
      <c r="G849" s="24"/>
      <c r="H849" s="27"/>
      <c r="I849" s="24"/>
      <c r="J849" s="24"/>
      <c r="K849" s="24"/>
      <c r="L849" s="24"/>
      <c r="M849" s="24"/>
      <c r="N849" s="24"/>
      <c r="O849" s="24"/>
      <c r="P849" s="24"/>
      <c r="Q849" s="24"/>
      <c r="R849" s="24"/>
      <c r="S849" s="24"/>
      <c r="T849" s="24"/>
      <c r="U849" s="24"/>
      <c r="V849" s="24"/>
      <c r="W849" s="24"/>
      <c r="X849" s="24"/>
      <c r="Y849" s="24"/>
      <c r="Z849" s="24"/>
      <c r="AA849" s="24"/>
      <c r="AB849" s="24"/>
      <c r="AC849" s="24"/>
    </row>
    <row r="850">
      <c r="A850" s="24"/>
      <c r="B850" s="24"/>
      <c r="C850" s="24"/>
      <c r="D850" s="24"/>
      <c r="E850" s="24"/>
      <c r="F850" s="24"/>
      <c r="G850" s="24"/>
      <c r="H850" s="27"/>
      <c r="I850" s="24"/>
      <c r="J850" s="24"/>
      <c r="K850" s="24"/>
      <c r="L850" s="24"/>
      <c r="M850" s="24"/>
      <c r="N850" s="24"/>
      <c r="O850" s="24"/>
      <c r="P850" s="24"/>
      <c r="Q850" s="24"/>
      <c r="R850" s="24"/>
      <c r="S850" s="24"/>
      <c r="T850" s="24"/>
      <c r="U850" s="24"/>
      <c r="V850" s="24"/>
      <c r="W850" s="24"/>
      <c r="X850" s="24"/>
      <c r="Y850" s="24"/>
      <c r="Z850" s="24"/>
      <c r="AA850" s="24"/>
      <c r="AB850" s="24"/>
      <c r="AC850" s="24"/>
    </row>
    <row r="851">
      <c r="A851" s="24"/>
      <c r="B851" s="24"/>
      <c r="C851" s="24"/>
      <c r="D851" s="24"/>
      <c r="E851" s="24"/>
      <c r="F851" s="24"/>
      <c r="G851" s="24"/>
      <c r="H851" s="27"/>
      <c r="I851" s="24"/>
      <c r="J851" s="24"/>
      <c r="K851" s="24"/>
      <c r="L851" s="24"/>
      <c r="M851" s="24"/>
      <c r="N851" s="24"/>
      <c r="O851" s="24"/>
      <c r="P851" s="24"/>
      <c r="Q851" s="24"/>
      <c r="R851" s="24"/>
      <c r="S851" s="24"/>
      <c r="T851" s="24"/>
      <c r="U851" s="24"/>
      <c r="V851" s="24"/>
      <c r="W851" s="24"/>
      <c r="X851" s="24"/>
      <c r="Y851" s="24"/>
      <c r="Z851" s="24"/>
      <c r="AA851" s="24"/>
      <c r="AB851" s="24"/>
      <c r="AC851" s="24"/>
    </row>
    <row r="852">
      <c r="A852" s="24"/>
      <c r="B852" s="24"/>
      <c r="C852" s="24"/>
      <c r="D852" s="24"/>
      <c r="E852" s="24"/>
      <c r="F852" s="24"/>
      <c r="G852" s="24"/>
      <c r="H852" s="27"/>
      <c r="I852" s="24"/>
      <c r="J852" s="24"/>
      <c r="K852" s="24"/>
      <c r="L852" s="24"/>
      <c r="M852" s="24"/>
      <c r="N852" s="24"/>
      <c r="O852" s="24"/>
      <c r="P852" s="24"/>
      <c r="Q852" s="24"/>
      <c r="R852" s="24"/>
      <c r="S852" s="24"/>
      <c r="T852" s="24"/>
      <c r="U852" s="24"/>
      <c r="V852" s="24"/>
      <c r="W852" s="24"/>
      <c r="X852" s="24"/>
      <c r="Y852" s="24"/>
      <c r="Z852" s="24"/>
      <c r="AA852" s="24"/>
      <c r="AB852" s="24"/>
      <c r="AC852" s="24"/>
    </row>
    <row r="853">
      <c r="A853" s="24"/>
      <c r="B853" s="24"/>
      <c r="C853" s="24"/>
      <c r="D853" s="24"/>
      <c r="E853" s="24"/>
      <c r="F853" s="24"/>
      <c r="G853" s="24"/>
      <c r="H853" s="27"/>
      <c r="I853" s="24"/>
      <c r="J853" s="24"/>
      <c r="K853" s="24"/>
      <c r="L853" s="24"/>
      <c r="M853" s="24"/>
      <c r="N853" s="24"/>
      <c r="O853" s="24"/>
      <c r="P853" s="24"/>
      <c r="Q853" s="24"/>
      <c r="R853" s="24"/>
      <c r="S853" s="24"/>
      <c r="T853" s="24"/>
      <c r="U853" s="24"/>
      <c r="V853" s="24"/>
      <c r="W853" s="24"/>
      <c r="X853" s="24"/>
      <c r="Y853" s="24"/>
      <c r="Z853" s="24"/>
      <c r="AA853" s="24"/>
      <c r="AB853" s="24"/>
      <c r="AC853" s="24"/>
    </row>
    <row r="854">
      <c r="A854" s="24"/>
      <c r="B854" s="24"/>
      <c r="C854" s="24"/>
      <c r="D854" s="24"/>
      <c r="E854" s="24"/>
      <c r="F854" s="24"/>
      <c r="G854" s="24"/>
      <c r="H854" s="27"/>
      <c r="I854" s="24"/>
      <c r="J854" s="24"/>
      <c r="K854" s="24"/>
      <c r="L854" s="24"/>
      <c r="M854" s="24"/>
      <c r="N854" s="24"/>
      <c r="O854" s="24"/>
      <c r="P854" s="24"/>
      <c r="Q854" s="24"/>
      <c r="R854" s="24"/>
      <c r="S854" s="24"/>
      <c r="T854" s="24"/>
      <c r="U854" s="24"/>
      <c r="V854" s="24"/>
      <c r="W854" s="24"/>
      <c r="X854" s="24"/>
      <c r="Y854" s="24"/>
      <c r="Z854" s="24"/>
      <c r="AA854" s="24"/>
      <c r="AB854" s="24"/>
      <c r="AC854" s="24"/>
    </row>
    <row r="855">
      <c r="A855" s="24"/>
      <c r="B855" s="24"/>
      <c r="C855" s="24"/>
      <c r="D855" s="24"/>
      <c r="E855" s="24"/>
      <c r="F855" s="24"/>
      <c r="G855" s="24"/>
      <c r="H855" s="27"/>
      <c r="I855" s="24"/>
      <c r="J855" s="24"/>
      <c r="K855" s="24"/>
      <c r="L855" s="24"/>
      <c r="M855" s="24"/>
      <c r="N855" s="24"/>
      <c r="O855" s="24"/>
      <c r="P855" s="24"/>
      <c r="Q855" s="24"/>
      <c r="R855" s="24"/>
      <c r="S855" s="24"/>
      <c r="T855" s="24"/>
      <c r="U855" s="24"/>
      <c r="V855" s="24"/>
      <c r="W855" s="24"/>
      <c r="X855" s="24"/>
      <c r="Y855" s="24"/>
      <c r="Z855" s="24"/>
      <c r="AA855" s="24"/>
      <c r="AB855" s="24"/>
      <c r="AC855" s="24"/>
    </row>
    <row r="856">
      <c r="A856" s="24"/>
      <c r="B856" s="24"/>
      <c r="C856" s="24"/>
      <c r="D856" s="24"/>
      <c r="E856" s="24"/>
      <c r="F856" s="24"/>
      <c r="G856" s="24"/>
      <c r="H856" s="27"/>
      <c r="I856" s="24"/>
      <c r="J856" s="24"/>
      <c r="K856" s="24"/>
      <c r="L856" s="24"/>
      <c r="M856" s="24"/>
      <c r="N856" s="24"/>
      <c r="O856" s="24"/>
      <c r="P856" s="24"/>
      <c r="Q856" s="24"/>
      <c r="R856" s="24"/>
      <c r="S856" s="24"/>
      <c r="T856" s="24"/>
      <c r="U856" s="24"/>
      <c r="V856" s="24"/>
      <c r="W856" s="24"/>
      <c r="X856" s="24"/>
      <c r="Y856" s="24"/>
      <c r="Z856" s="24"/>
      <c r="AA856" s="24"/>
      <c r="AB856" s="24"/>
      <c r="AC856" s="24"/>
    </row>
    <row r="857">
      <c r="A857" s="24"/>
      <c r="B857" s="24"/>
      <c r="C857" s="24"/>
      <c r="D857" s="24"/>
      <c r="E857" s="24"/>
      <c r="F857" s="24"/>
      <c r="G857" s="24"/>
      <c r="H857" s="27"/>
      <c r="I857" s="24"/>
      <c r="J857" s="24"/>
      <c r="K857" s="24"/>
      <c r="L857" s="24"/>
      <c r="M857" s="24"/>
      <c r="N857" s="24"/>
      <c r="O857" s="24"/>
      <c r="P857" s="24"/>
      <c r="Q857" s="24"/>
      <c r="R857" s="24"/>
      <c r="S857" s="24"/>
      <c r="T857" s="24"/>
      <c r="U857" s="24"/>
      <c r="V857" s="24"/>
      <c r="W857" s="24"/>
      <c r="X857" s="24"/>
      <c r="Y857" s="24"/>
      <c r="Z857" s="24"/>
      <c r="AA857" s="24"/>
      <c r="AB857" s="24"/>
      <c r="AC857" s="24"/>
    </row>
    <row r="858">
      <c r="A858" s="24"/>
      <c r="B858" s="24"/>
      <c r="C858" s="24"/>
      <c r="D858" s="24"/>
      <c r="E858" s="24"/>
      <c r="F858" s="24"/>
      <c r="G858" s="24"/>
      <c r="H858" s="27"/>
      <c r="I858" s="24"/>
      <c r="J858" s="24"/>
      <c r="K858" s="24"/>
      <c r="L858" s="24"/>
      <c r="M858" s="24"/>
      <c r="N858" s="24"/>
      <c r="O858" s="24"/>
      <c r="P858" s="24"/>
      <c r="Q858" s="24"/>
      <c r="R858" s="24"/>
      <c r="S858" s="24"/>
      <c r="T858" s="24"/>
      <c r="U858" s="24"/>
      <c r="V858" s="24"/>
      <c r="W858" s="24"/>
      <c r="X858" s="24"/>
      <c r="Y858" s="24"/>
      <c r="Z858" s="24"/>
      <c r="AA858" s="24"/>
      <c r="AB858" s="24"/>
      <c r="AC858" s="24"/>
    </row>
    <row r="859">
      <c r="A859" s="24"/>
      <c r="B859" s="24"/>
      <c r="C859" s="24"/>
      <c r="D859" s="24"/>
      <c r="E859" s="24"/>
      <c r="F859" s="24"/>
      <c r="G859" s="24"/>
      <c r="H859" s="27"/>
      <c r="I859" s="24"/>
      <c r="J859" s="24"/>
      <c r="K859" s="24"/>
      <c r="L859" s="24"/>
      <c r="M859" s="24"/>
      <c r="N859" s="24"/>
      <c r="O859" s="24"/>
      <c r="P859" s="24"/>
      <c r="Q859" s="24"/>
      <c r="R859" s="24"/>
      <c r="S859" s="24"/>
      <c r="T859" s="24"/>
      <c r="U859" s="24"/>
      <c r="V859" s="24"/>
      <c r="W859" s="24"/>
      <c r="X859" s="24"/>
      <c r="Y859" s="24"/>
      <c r="Z859" s="24"/>
      <c r="AA859" s="24"/>
      <c r="AB859" s="24"/>
      <c r="AC859" s="24"/>
    </row>
    <row r="860">
      <c r="A860" s="24"/>
      <c r="B860" s="24"/>
      <c r="C860" s="24"/>
      <c r="D860" s="24"/>
      <c r="E860" s="24"/>
      <c r="F860" s="24"/>
      <c r="G860" s="24"/>
      <c r="H860" s="27"/>
      <c r="I860" s="24"/>
      <c r="J860" s="24"/>
      <c r="K860" s="24"/>
      <c r="L860" s="24"/>
      <c r="M860" s="24"/>
      <c r="N860" s="24"/>
      <c r="O860" s="24"/>
      <c r="P860" s="24"/>
      <c r="Q860" s="24"/>
      <c r="R860" s="24"/>
      <c r="S860" s="24"/>
      <c r="T860" s="24"/>
      <c r="U860" s="24"/>
      <c r="V860" s="24"/>
      <c r="W860" s="24"/>
      <c r="X860" s="24"/>
      <c r="Y860" s="24"/>
      <c r="Z860" s="24"/>
      <c r="AA860" s="24"/>
      <c r="AB860" s="24"/>
      <c r="AC860" s="24"/>
    </row>
    <row r="861">
      <c r="A861" s="24"/>
      <c r="B861" s="24"/>
      <c r="C861" s="24"/>
      <c r="D861" s="24"/>
      <c r="E861" s="24"/>
      <c r="F861" s="24"/>
      <c r="G861" s="24"/>
      <c r="H861" s="27"/>
      <c r="I861" s="24"/>
      <c r="J861" s="24"/>
      <c r="K861" s="24"/>
      <c r="L861" s="24"/>
      <c r="M861" s="24"/>
      <c r="N861" s="24"/>
      <c r="O861" s="24"/>
      <c r="P861" s="24"/>
      <c r="Q861" s="24"/>
      <c r="R861" s="24"/>
      <c r="S861" s="24"/>
      <c r="T861" s="24"/>
      <c r="U861" s="24"/>
      <c r="V861" s="24"/>
      <c r="W861" s="24"/>
      <c r="X861" s="24"/>
      <c r="Y861" s="24"/>
      <c r="Z861" s="24"/>
      <c r="AA861" s="24"/>
      <c r="AB861" s="24"/>
      <c r="AC861" s="24"/>
    </row>
    <row r="862">
      <c r="A862" s="24"/>
      <c r="B862" s="24"/>
      <c r="C862" s="24"/>
      <c r="D862" s="24"/>
      <c r="E862" s="24"/>
      <c r="F862" s="24"/>
      <c r="G862" s="24"/>
      <c r="H862" s="27"/>
      <c r="I862" s="24"/>
      <c r="J862" s="24"/>
      <c r="K862" s="24"/>
      <c r="L862" s="24"/>
      <c r="M862" s="24"/>
      <c r="N862" s="24"/>
      <c r="O862" s="24"/>
      <c r="P862" s="24"/>
      <c r="Q862" s="24"/>
      <c r="R862" s="24"/>
      <c r="S862" s="24"/>
      <c r="T862" s="24"/>
      <c r="U862" s="24"/>
      <c r="V862" s="24"/>
      <c r="W862" s="24"/>
      <c r="X862" s="24"/>
      <c r="Y862" s="24"/>
      <c r="Z862" s="24"/>
      <c r="AA862" s="24"/>
      <c r="AB862" s="24"/>
      <c r="AC862" s="24"/>
    </row>
    <row r="863">
      <c r="A863" s="24"/>
      <c r="B863" s="24"/>
      <c r="C863" s="24"/>
      <c r="D863" s="24"/>
      <c r="E863" s="24"/>
      <c r="F863" s="24"/>
      <c r="G863" s="24"/>
      <c r="H863" s="27"/>
      <c r="I863" s="24"/>
      <c r="J863" s="24"/>
      <c r="K863" s="24"/>
      <c r="L863" s="24"/>
      <c r="M863" s="24"/>
      <c r="N863" s="24"/>
      <c r="O863" s="24"/>
      <c r="P863" s="24"/>
      <c r="Q863" s="24"/>
      <c r="R863" s="24"/>
      <c r="S863" s="24"/>
      <c r="T863" s="24"/>
      <c r="U863" s="24"/>
      <c r="V863" s="24"/>
      <c r="W863" s="24"/>
      <c r="X863" s="24"/>
      <c r="Y863" s="24"/>
      <c r="Z863" s="24"/>
      <c r="AA863" s="24"/>
      <c r="AB863" s="24"/>
      <c r="AC863" s="24"/>
    </row>
    <row r="864">
      <c r="A864" s="24"/>
      <c r="B864" s="24"/>
      <c r="C864" s="24"/>
      <c r="D864" s="24"/>
      <c r="E864" s="24"/>
      <c r="F864" s="24"/>
      <c r="G864" s="24"/>
      <c r="H864" s="27"/>
      <c r="I864" s="24"/>
      <c r="J864" s="24"/>
      <c r="K864" s="24"/>
      <c r="L864" s="24"/>
      <c r="M864" s="24"/>
      <c r="N864" s="24"/>
      <c r="O864" s="24"/>
      <c r="P864" s="24"/>
      <c r="Q864" s="24"/>
      <c r="R864" s="24"/>
      <c r="S864" s="24"/>
      <c r="T864" s="24"/>
      <c r="U864" s="24"/>
      <c r="V864" s="24"/>
      <c r="W864" s="24"/>
      <c r="X864" s="24"/>
      <c r="Y864" s="24"/>
      <c r="Z864" s="24"/>
      <c r="AA864" s="24"/>
      <c r="AB864" s="24"/>
      <c r="AC864" s="24"/>
    </row>
    <row r="865">
      <c r="A865" s="24"/>
      <c r="B865" s="24"/>
      <c r="C865" s="24"/>
      <c r="D865" s="24"/>
      <c r="E865" s="24"/>
      <c r="F865" s="24"/>
      <c r="G865" s="24"/>
      <c r="H865" s="27"/>
      <c r="I865" s="24"/>
      <c r="J865" s="24"/>
      <c r="K865" s="24"/>
      <c r="L865" s="24"/>
      <c r="M865" s="24"/>
      <c r="N865" s="24"/>
      <c r="O865" s="24"/>
      <c r="P865" s="24"/>
      <c r="Q865" s="24"/>
      <c r="R865" s="24"/>
      <c r="S865" s="24"/>
      <c r="T865" s="24"/>
      <c r="U865" s="24"/>
      <c r="V865" s="24"/>
      <c r="W865" s="24"/>
      <c r="X865" s="24"/>
      <c r="Y865" s="24"/>
      <c r="Z865" s="24"/>
      <c r="AA865" s="24"/>
      <c r="AB865" s="24"/>
      <c r="AC865" s="24"/>
    </row>
    <row r="866">
      <c r="A866" s="24"/>
      <c r="B866" s="24"/>
      <c r="C866" s="24"/>
      <c r="D866" s="24"/>
      <c r="E866" s="24"/>
      <c r="F866" s="24"/>
      <c r="G866" s="24"/>
      <c r="H866" s="27"/>
      <c r="I866" s="24"/>
      <c r="J866" s="24"/>
      <c r="K866" s="24"/>
      <c r="L866" s="24"/>
      <c r="M866" s="24"/>
      <c r="N866" s="24"/>
      <c r="O866" s="24"/>
      <c r="P866" s="24"/>
      <c r="Q866" s="24"/>
      <c r="R866" s="24"/>
      <c r="S866" s="24"/>
      <c r="T866" s="24"/>
      <c r="U866" s="24"/>
      <c r="V866" s="24"/>
      <c r="W866" s="24"/>
      <c r="X866" s="24"/>
      <c r="Y866" s="24"/>
      <c r="Z866" s="24"/>
      <c r="AA866" s="24"/>
      <c r="AB866" s="24"/>
      <c r="AC866" s="24"/>
    </row>
    <row r="867">
      <c r="A867" s="24"/>
      <c r="B867" s="24"/>
      <c r="C867" s="24"/>
      <c r="D867" s="24"/>
      <c r="E867" s="24"/>
      <c r="F867" s="24"/>
      <c r="G867" s="24"/>
      <c r="H867" s="27"/>
      <c r="I867" s="24"/>
      <c r="J867" s="24"/>
      <c r="K867" s="24"/>
      <c r="L867" s="24"/>
      <c r="M867" s="24"/>
      <c r="N867" s="24"/>
      <c r="O867" s="24"/>
      <c r="P867" s="24"/>
      <c r="Q867" s="24"/>
      <c r="R867" s="24"/>
      <c r="S867" s="24"/>
      <c r="T867" s="24"/>
      <c r="U867" s="24"/>
      <c r="V867" s="24"/>
      <c r="W867" s="24"/>
      <c r="X867" s="24"/>
      <c r="Y867" s="24"/>
      <c r="Z867" s="24"/>
      <c r="AA867" s="24"/>
      <c r="AB867" s="24"/>
      <c r="AC867" s="24"/>
    </row>
    <row r="868">
      <c r="A868" s="24"/>
      <c r="B868" s="24"/>
      <c r="C868" s="24"/>
      <c r="D868" s="24"/>
      <c r="E868" s="24"/>
      <c r="F868" s="24"/>
      <c r="G868" s="24"/>
      <c r="H868" s="27"/>
      <c r="I868" s="24"/>
      <c r="J868" s="24"/>
      <c r="K868" s="24"/>
      <c r="L868" s="24"/>
      <c r="M868" s="24"/>
      <c r="N868" s="24"/>
      <c r="O868" s="24"/>
      <c r="P868" s="24"/>
      <c r="Q868" s="24"/>
      <c r="R868" s="24"/>
      <c r="S868" s="24"/>
      <c r="T868" s="24"/>
      <c r="U868" s="24"/>
      <c r="V868" s="24"/>
      <c r="W868" s="24"/>
      <c r="X868" s="24"/>
      <c r="Y868" s="24"/>
      <c r="Z868" s="24"/>
      <c r="AA868" s="24"/>
      <c r="AB868" s="24"/>
      <c r="AC868" s="24"/>
    </row>
    <row r="869">
      <c r="A869" s="24"/>
      <c r="B869" s="24"/>
      <c r="C869" s="24"/>
      <c r="D869" s="24"/>
      <c r="E869" s="24"/>
      <c r="F869" s="24"/>
      <c r="G869" s="24"/>
      <c r="H869" s="27"/>
      <c r="I869" s="24"/>
      <c r="J869" s="24"/>
      <c r="K869" s="24"/>
      <c r="L869" s="24"/>
      <c r="M869" s="24"/>
      <c r="N869" s="24"/>
      <c r="O869" s="24"/>
      <c r="P869" s="24"/>
      <c r="Q869" s="24"/>
      <c r="R869" s="24"/>
      <c r="S869" s="24"/>
      <c r="T869" s="24"/>
      <c r="U869" s="24"/>
      <c r="V869" s="24"/>
      <c r="W869" s="24"/>
      <c r="X869" s="24"/>
      <c r="Y869" s="24"/>
      <c r="Z869" s="24"/>
      <c r="AA869" s="24"/>
      <c r="AB869" s="24"/>
      <c r="AC869" s="24"/>
    </row>
    <row r="870">
      <c r="A870" s="24"/>
      <c r="B870" s="24"/>
      <c r="C870" s="24"/>
      <c r="D870" s="24"/>
      <c r="E870" s="24"/>
      <c r="F870" s="24"/>
      <c r="G870" s="24"/>
      <c r="H870" s="27"/>
      <c r="I870" s="24"/>
      <c r="J870" s="24"/>
      <c r="K870" s="24"/>
      <c r="L870" s="24"/>
      <c r="M870" s="24"/>
      <c r="N870" s="24"/>
      <c r="O870" s="24"/>
      <c r="P870" s="24"/>
      <c r="Q870" s="24"/>
      <c r="R870" s="24"/>
      <c r="S870" s="24"/>
      <c r="T870" s="24"/>
      <c r="U870" s="24"/>
      <c r="V870" s="24"/>
      <c r="W870" s="24"/>
      <c r="X870" s="24"/>
      <c r="Y870" s="24"/>
      <c r="Z870" s="24"/>
      <c r="AA870" s="24"/>
      <c r="AB870" s="24"/>
      <c r="AC870" s="24"/>
    </row>
    <row r="871">
      <c r="A871" s="24"/>
      <c r="B871" s="24"/>
      <c r="C871" s="24"/>
      <c r="D871" s="24"/>
      <c r="E871" s="24"/>
      <c r="F871" s="24"/>
      <c r="G871" s="24"/>
      <c r="H871" s="27"/>
      <c r="I871" s="24"/>
      <c r="J871" s="24"/>
      <c r="K871" s="24"/>
      <c r="L871" s="24"/>
      <c r="M871" s="24"/>
      <c r="N871" s="24"/>
      <c r="O871" s="24"/>
      <c r="P871" s="24"/>
      <c r="Q871" s="24"/>
      <c r="R871" s="24"/>
      <c r="S871" s="24"/>
      <c r="T871" s="24"/>
      <c r="U871" s="24"/>
      <c r="V871" s="24"/>
      <c r="W871" s="24"/>
      <c r="X871" s="24"/>
      <c r="Y871" s="24"/>
      <c r="Z871" s="24"/>
      <c r="AA871" s="24"/>
      <c r="AB871" s="24"/>
      <c r="AC871" s="24"/>
    </row>
    <row r="872">
      <c r="A872" s="24"/>
      <c r="B872" s="24"/>
      <c r="C872" s="24"/>
      <c r="D872" s="24"/>
      <c r="E872" s="24"/>
      <c r="F872" s="24"/>
      <c r="G872" s="24"/>
      <c r="H872" s="27"/>
      <c r="I872" s="24"/>
      <c r="J872" s="24"/>
      <c r="K872" s="24"/>
      <c r="L872" s="24"/>
      <c r="M872" s="24"/>
      <c r="N872" s="24"/>
      <c r="O872" s="24"/>
      <c r="P872" s="24"/>
      <c r="Q872" s="24"/>
      <c r="R872" s="24"/>
      <c r="S872" s="24"/>
      <c r="T872" s="24"/>
      <c r="U872" s="24"/>
      <c r="V872" s="24"/>
      <c r="W872" s="24"/>
      <c r="X872" s="24"/>
      <c r="Y872" s="24"/>
      <c r="Z872" s="24"/>
      <c r="AA872" s="24"/>
      <c r="AB872" s="24"/>
      <c r="AC872" s="24"/>
    </row>
    <row r="873">
      <c r="A873" s="24"/>
      <c r="B873" s="24"/>
      <c r="C873" s="24"/>
      <c r="D873" s="24"/>
      <c r="E873" s="24"/>
      <c r="F873" s="24"/>
      <c r="G873" s="24"/>
      <c r="H873" s="27"/>
      <c r="I873" s="24"/>
      <c r="J873" s="24"/>
      <c r="K873" s="24"/>
      <c r="L873" s="24"/>
      <c r="M873" s="24"/>
      <c r="N873" s="24"/>
      <c r="O873" s="24"/>
      <c r="P873" s="24"/>
      <c r="Q873" s="24"/>
      <c r="R873" s="24"/>
      <c r="S873" s="24"/>
      <c r="T873" s="24"/>
      <c r="U873" s="24"/>
      <c r="V873" s="24"/>
      <c r="W873" s="24"/>
      <c r="X873" s="24"/>
      <c r="Y873" s="24"/>
      <c r="Z873" s="24"/>
      <c r="AA873" s="24"/>
      <c r="AB873" s="24"/>
      <c r="AC873" s="24"/>
    </row>
    <row r="874">
      <c r="A874" s="24"/>
      <c r="B874" s="24"/>
      <c r="C874" s="24"/>
      <c r="D874" s="24"/>
      <c r="E874" s="24"/>
      <c r="F874" s="24"/>
      <c r="G874" s="24"/>
      <c r="H874" s="27"/>
      <c r="I874" s="24"/>
      <c r="J874" s="24"/>
      <c r="K874" s="24"/>
      <c r="L874" s="24"/>
      <c r="M874" s="24"/>
      <c r="N874" s="24"/>
      <c r="O874" s="24"/>
      <c r="P874" s="24"/>
      <c r="Q874" s="24"/>
      <c r="R874" s="24"/>
      <c r="S874" s="24"/>
      <c r="T874" s="24"/>
      <c r="U874" s="24"/>
      <c r="V874" s="24"/>
      <c r="W874" s="24"/>
      <c r="X874" s="24"/>
      <c r="Y874" s="24"/>
      <c r="Z874" s="24"/>
      <c r="AA874" s="24"/>
      <c r="AB874" s="24"/>
      <c r="AC874" s="24"/>
    </row>
    <row r="875">
      <c r="A875" s="24"/>
      <c r="B875" s="24"/>
      <c r="C875" s="24"/>
      <c r="D875" s="24"/>
      <c r="E875" s="24"/>
      <c r="F875" s="24"/>
      <c r="G875" s="24"/>
      <c r="H875" s="27"/>
      <c r="I875" s="24"/>
      <c r="J875" s="24"/>
      <c r="K875" s="24"/>
      <c r="L875" s="24"/>
      <c r="M875" s="24"/>
      <c r="N875" s="24"/>
      <c r="O875" s="24"/>
      <c r="P875" s="24"/>
      <c r="Q875" s="24"/>
      <c r="R875" s="24"/>
      <c r="S875" s="24"/>
      <c r="T875" s="24"/>
      <c r="U875" s="24"/>
      <c r="V875" s="24"/>
      <c r="W875" s="24"/>
      <c r="X875" s="24"/>
      <c r="Y875" s="24"/>
      <c r="Z875" s="24"/>
      <c r="AA875" s="24"/>
      <c r="AB875" s="24"/>
      <c r="AC875" s="24"/>
    </row>
    <row r="876">
      <c r="A876" s="24"/>
      <c r="B876" s="24"/>
      <c r="C876" s="24"/>
      <c r="D876" s="24"/>
      <c r="E876" s="24"/>
      <c r="F876" s="24"/>
      <c r="G876" s="24"/>
      <c r="H876" s="27"/>
      <c r="I876" s="24"/>
      <c r="J876" s="24"/>
      <c r="K876" s="24"/>
      <c r="L876" s="24"/>
      <c r="M876" s="24"/>
      <c r="N876" s="24"/>
      <c r="O876" s="24"/>
      <c r="P876" s="24"/>
      <c r="Q876" s="24"/>
      <c r="R876" s="24"/>
      <c r="S876" s="24"/>
      <c r="T876" s="24"/>
      <c r="U876" s="24"/>
      <c r="V876" s="24"/>
      <c r="W876" s="24"/>
      <c r="X876" s="24"/>
      <c r="Y876" s="24"/>
      <c r="Z876" s="24"/>
      <c r="AA876" s="24"/>
      <c r="AB876" s="24"/>
      <c r="AC876" s="24"/>
    </row>
    <row r="877">
      <c r="A877" s="24"/>
      <c r="B877" s="24"/>
      <c r="C877" s="24"/>
      <c r="D877" s="24"/>
      <c r="E877" s="24"/>
      <c r="F877" s="24"/>
      <c r="G877" s="24"/>
      <c r="H877" s="27"/>
      <c r="I877" s="24"/>
      <c r="J877" s="24"/>
      <c r="K877" s="24"/>
      <c r="L877" s="24"/>
      <c r="M877" s="24"/>
      <c r="N877" s="24"/>
      <c r="O877" s="24"/>
      <c r="P877" s="24"/>
      <c r="Q877" s="24"/>
      <c r="R877" s="24"/>
      <c r="S877" s="24"/>
      <c r="T877" s="24"/>
      <c r="U877" s="24"/>
      <c r="V877" s="24"/>
      <c r="W877" s="24"/>
      <c r="X877" s="24"/>
      <c r="Y877" s="24"/>
      <c r="Z877" s="24"/>
      <c r="AA877" s="24"/>
      <c r="AB877" s="24"/>
      <c r="AC877" s="24"/>
    </row>
    <row r="878">
      <c r="A878" s="24"/>
      <c r="B878" s="24"/>
      <c r="C878" s="24"/>
      <c r="D878" s="24"/>
      <c r="E878" s="24"/>
      <c r="F878" s="24"/>
      <c r="G878" s="24"/>
      <c r="H878" s="27"/>
      <c r="I878" s="24"/>
      <c r="J878" s="24"/>
      <c r="K878" s="24"/>
      <c r="L878" s="24"/>
      <c r="M878" s="24"/>
      <c r="N878" s="24"/>
      <c r="O878" s="24"/>
      <c r="P878" s="24"/>
      <c r="Q878" s="24"/>
      <c r="R878" s="24"/>
      <c r="S878" s="24"/>
      <c r="T878" s="24"/>
      <c r="U878" s="24"/>
      <c r="V878" s="24"/>
      <c r="W878" s="24"/>
      <c r="X878" s="24"/>
      <c r="Y878" s="24"/>
      <c r="Z878" s="24"/>
      <c r="AA878" s="24"/>
      <c r="AB878" s="24"/>
      <c r="AC878" s="24"/>
    </row>
    <row r="879">
      <c r="A879" s="24"/>
      <c r="B879" s="24"/>
      <c r="C879" s="24"/>
      <c r="D879" s="24"/>
      <c r="E879" s="24"/>
      <c r="F879" s="24"/>
      <c r="G879" s="24"/>
      <c r="H879" s="27"/>
      <c r="I879" s="24"/>
      <c r="J879" s="24"/>
      <c r="K879" s="24"/>
      <c r="L879" s="24"/>
      <c r="M879" s="24"/>
      <c r="N879" s="24"/>
      <c r="O879" s="24"/>
      <c r="P879" s="24"/>
      <c r="Q879" s="24"/>
      <c r="R879" s="24"/>
      <c r="S879" s="24"/>
      <c r="T879" s="24"/>
      <c r="U879" s="24"/>
      <c r="V879" s="24"/>
      <c r="W879" s="24"/>
      <c r="X879" s="24"/>
      <c r="Y879" s="24"/>
      <c r="Z879" s="24"/>
      <c r="AA879" s="24"/>
      <c r="AB879" s="24"/>
      <c r="AC879" s="24"/>
    </row>
    <row r="880">
      <c r="A880" s="24"/>
      <c r="B880" s="24"/>
      <c r="C880" s="24"/>
      <c r="D880" s="24"/>
      <c r="E880" s="24"/>
      <c r="F880" s="24"/>
      <c r="G880" s="24"/>
      <c r="H880" s="27"/>
      <c r="I880" s="24"/>
      <c r="J880" s="24"/>
      <c r="K880" s="24"/>
      <c r="L880" s="24"/>
      <c r="M880" s="24"/>
      <c r="N880" s="24"/>
      <c r="O880" s="24"/>
      <c r="P880" s="24"/>
      <c r="Q880" s="24"/>
      <c r="R880" s="24"/>
      <c r="S880" s="24"/>
      <c r="T880" s="24"/>
      <c r="U880" s="24"/>
      <c r="V880" s="24"/>
      <c r="W880" s="24"/>
      <c r="X880" s="24"/>
      <c r="Y880" s="24"/>
      <c r="Z880" s="24"/>
      <c r="AA880" s="24"/>
      <c r="AB880" s="24"/>
      <c r="AC880" s="24"/>
    </row>
    <row r="881">
      <c r="A881" s="24"/>
      <c r="B881" s="24"/>
      <c r="C881" s="24"/>
      <c r="D881" s="24"/>
      <c r="E881" s="24"/>
      <c r="F881" s="24"/>
      <c r="G881" s="24"/>
      <c r="H881" s="27"/>
      <c r="I881" s="24"/>
      <c r="J881" s="24"/>
      <c r="K881" s="24"/>
      <c r="L881" s="24"/>
      <c r="M881" s="24"/>
      <c r="N881" s="24"/>
      <c r="O881" s="24"/>
      <c r="P881" s="24"/>
      <c r="Q881" s="24"/>
      <c r="R881" s="24"/>
      <c r="S881" s="24"/>
      <c r="T881" s="24"/>
      <c r="U881" s="24"/>
      <c r="V881" s="24"/>
      <c r="W881" s="24"/>
      <c r="X881" s="24"/>
      <c r="Y881" s="24"/>
      <c r="Z881" s="24"/>
      <c r="AA881" s="24"/>
      <c r="AB881" s="24"/>
      <c r="AC881" s="24"/>
    </row>
    <row r="882">
      <c r="A882" s="24"/>
      <c r="B882" s="24"/>
      <c r="C882" s="24"/>
      <c r="D882" s="24"/>
      <c r="E882" s="24"/>
      <c r="F882" s="24"/>
      <c r="G882" s="24"/>
      <c r="H882" s="27"/>
      <c r="I882" s="24"/>
      <c r="J882" s="24"/>
      <c r="K882" s="24"/>
      <c r="L882" s="24"/>
      <c r="M882" s="24"/>
      <c r="N882" s="24"/>
      <c r="O882" s="24"/>
      <c r="P882" s="24"/>
      <c r="Q882" s="24"/>
      <c r="R882" s="24"/>
      <c r="S882" s="24"/>
      <c r="T882" s="24"/>
      <c r="U882" s="24"/>
      <c r="V882" s="24"/>
      <c r="W882" s="24"/>
      <c r="X882" s="24"/>
      <c r="Y882" s="24"/>
      <c r="Z882" s="24"/>
      <c r="AA882" s="24"/>
      <c r="AB882" s="24"/>
      <c r="AC882" s="24"/>
    </row>
    <row r="883">
      <c r="A883" s="24"/>
      <c r="B883" s="24"/>
      <c r="C883" s="24"/>
      <c r="D883" s="24"/>
      <c r="E883" s="24"/>
      <c r="F883" s="24"/>
      <c r="G883" s="24"/>
      <c r="H883" s="27"/>
      <c r="I883" s="24"/>
      <c r="J883" s="24"/>
      <c r="K883" s="24"/>
      <c r="L883" s="24"/>
      <c r="M883" s="24"/>
      <c r="N883" s="24"/>
      <c r="O883" s="24"/>
      <c r="P883" s="24"/>
      <c r="Q883" s="24"/>
      <c r="R883" s="24"/>
      <c r="S883" s="24"/>
      <c r="T883" s="24"/>
      <c r="U883" s="24"/>
      <c r="V883" s="24"/>
      <c r="W883" s="24"/>
      <c r="X883" s="24"/>
      <c r="Y883" s="24"/>
      <c r="Z883" s="24"/>
      <c r="AA883" s="24"/>
      <c r="AB883" s="24"/>
      <c r="AC883" s="24"/>
    </row>
    <row r="884">
      <c r="A884" s="24"/>
      <c r="B884" s="24"/>
      <c r="C884" s="24"/>
      <c r="D884" s="24"/>
      <c r="E884" s="24"/>
      <c r="F884" s="24"/>
      <c r="G884" s="24"/>
      <c r="H884" s="27"/>
      <c r="I884" s="24"/>
      <c r="J884" s="24"/>
      <c r="K884" s="24"/>
      <c r="L884" s="24"/>
      <c r="M884" s="24"/>
      <c r="N884" s="24"/>
      <c r="O884" s="24"/>
      <c r="P884" s="24"/>
      <c r="Q884" s="24"/>
      <c r="R884" s="24"/>
      <c r="S884" s="24"/>
      <c r="T884" s="24"/>
      <c r="U884" s="24"/>
      <c r="V884" s="24"/>
      <c r="W884" s="24"/>
      <c r="X884" s="24"/>
      <c r="Y884" s="24"/>
      <c r="Z884" s="24"/>
      <c r="AA884" s="24"/>
      <c r="AB884" s="24"/>
      <c r="AC884" s="24"/>
    </row>
    <row r="885">
      <c r="A885" s="24"/>
      <c r="B885" s="24"/>
      <c r="C885" s="24"/>
      <c r="D885" s="24"/>
      <c r="E885" s="24"/>
      <c r="F885" s="24"/>
      <c r="G885" s="24"/>
      <c r="H885" s="27"/>
      <c r="I885" s="24"/>
      <c r="J885" s="24"/>
      <c r="K885" s="24"/>
      <c r="L885" s="24"/>
      <c r="M885" s="24"/>
      <c r="N885" s="24"/>
      <c r="O885" s="24"/>
      <c r="P885" s="24"/>
      <c r="Q885" s="24"/>
      <c r="R885" s="24"/>
      <c r="S885" s="24"/>
      <c r="T885" s="24"/>
      <c r="U885" s="24"/>
      <c r="V885" s="24"/>
      <c r="W885" s="24"/>
      <c r="X885" s="24"/>
      <c r="Y885" s="24"/>
      <c r="Z885" s="24"/>
      <c r="AA885" s="24"/>
      <c r="AB885" s="24"/>
      <c r="AC885" s="24"/>
    </row>
    <row r="886">
      <c r="A886" s="24"/>
      <c r="B886" s="24"/>
      <c r="C886" s="24"/>
      <c r="D886" s="24"/>
      <c r="E886" s="24"/>
      <c r="F886" s="24"/>
      <c r="G886" s="24"/>
      <c r="H886" s="27"/>
      <c r="I886" s="24"/>
      <c r="J886" s="24"/>
      <c r="K886" s="24"/>
      <c r="L886" s="24"/>
      <c r="M886" s="24"/>
      <c r="N886" s="24"/>
      <c r="O886" s="24"/>
      <c r="P886" s="24"/>
      <c r="Q886" s="24"/>
      <c r="R886" s="24"/>
      <c r="S886" s="24"/>
      <c r="T886" s="24"/>
      <c r="U886" s="24"/>
      <c r="V886" s="24"/>
      <c r="W886" s="24"/>
      <c r="X886" s="24"/>
      <c r="Y886" s="24"/>
      <c r="Z886" s="24"/>
      <c r="AA886" s="24"/>
      <c r="AB886" s="24"/>
      <c r="AC886" s="24"/>
    </row>
    <row r="887">
      <c r="A887" s="24"/>
      <c r="B887" s="24"/>
      <c r="C887" s="24"/>
      <c r="D887" s="24"/>
      <c r="E887" s="24"/>
      <c r="F887" s="24"/>
      <c r="G887" s="24"/>
      <c r="H887" s="27"/>
      <c r="I887" s="24"/>
      <c r="J887" s="24"/>
      <c r="K887" s="24"/>
      <c r="L887" s="24"/>
      <c r="M887" s="24"/>
      <c r="N887" s="24"/>
      <c r="O887" s="24"/>
      <c r="P887" s="24"/>
      <c r="Q887" s="24"/>
      <c r="R887" s="24"/>
      <c r="S887" s="24"/>
      <c r="T887" s="24"/>
      <c r="U887" s="24"/>
      <c r="V887" s="24"/>
      <c r="W887" s="24"/>
      <c r="X887" s="24"/>
      <c r="Y887" s="24"/>
      <c r="Z887" s="24"/>
      <c r="AA887" s="24"/>
      <c r="AB887" s="24"/>
      <c r="AC887" s="24"/>
    </row>
    <row r="888">
      <c r="A888" s="24"/>
      <c r="B888" s="24"/>
      <c r="C888" s="24"/>
      <c r="D888" s="24"/>
      <c r="E888" s="24"/>
      <c r="F888" s="24"/>
      <c r="G888" s="24"/>
      <c r="H888" s="27"/>
      <c r="I888" s="24"/>
      <c r="J888" s="24"/>
      <c r="K888" s="24"/>
      <c r="L888" s="24"/>
      <c r="M888" s="24"/>
      <c r="N888" s="24"/>
      <c r="O888" s="24"/>
      <c r="P888" s="24"/>
      <c r="Q888" s="24"/>
      <c r="R888" s="24"/>
      <c r="S888" s="24"/>
      <c r="T888" s="24"/>
      <c r="U888" s="24"/>
      <c r="V888" s="24"/>
      <c r="W888" s="24"/>
      <c r="X888" s="24"/>
      <c r="Y888" s="24"/>
      <c r="Z888" s="24"/>
      <c r="AA888" s="24"/>
      <c r="AB888" s="24"/>
      <c r="AC888" s="24"/>
    </row>
    <row r="889">
      <c r="A889" s="24"/>
      <c r="B889" s="24"/>
      <c r="C889" s="24"/>
      <c r="D889" s="24"/>
      <c r="E889" s="24"/>
      <c r="F889" s="24"/>
      <c r="G889" s="24"/>
      <c r="H889" s="27"/>
      <c r="I889" s="24"/>
      <c r="J889" s="24"/>
      <c r="K889" s="24"/>
      <c r="L889" s="24"/>
      <c r="M889" s="24"/>
      <c r="N889" s="24"/>
      <c r="O889" s="24"/>
      <c r="P889" s="24"/>
      <c r="Q889" s="24"/>
      <c r="R889" s="24"/>
      <c r="S889" s="24"/>
      <c r="T889" s="24"/>
      <c r="U889" s="24"/>
      <c r="V889" s="24"/>
      <c r="W889" s="24"/>
      <c r="X889" s="24"/>
      <c r="Y889" s="24"/>
      <c r="Z889" s="24"/>
      <c r="AA889" s="24"/>
      <c r="AB889" s="24"/>
      <c r="AC889" s="24"/>
    </row>
    <row r="890">
      <c r="A890" s="24"/>
      <c r="B890" s="24"/>
      <c r="C890" s="24"/>
      <c r="D890" s="24"/>
      <c r="E890" s="24"/>
      <c r="F890" s="24"/>
      <c r="G890" s="24"/>
      <c r="H890" s="27"/>
      <c r="I890" s="24"/>
      <c r="J890" s="24"/>
      <c r="K890" s="24"/>
      <c r="L890" s="24"/>
      <c r="M890" s="24"/>
      <c r="N890" s="24"/>
      <c r="O890" s="24"/>
      <c r="P890" s="24"/>
      <c r="Q890" s="24"/>
      <c r="R890" s="24"/>
      <c r="S890" s="24"/>
      <c r="T890" s="24"/>
      <c r="U890" s="24"/>
      <c r="V890" s="24"/>
      <c r="W890" s="24"/>
      <c r="X890" s="24"/>
      <c r="Y890" s="24"/>
      <c r="Z890" s="24"/>
      <c r="AA890" s="24"/>
      <c r="AB890" s="24"/>
      <c r="AC890" s="24"/>
    </row>
    <row r="891">
      <c r="A891" s="24"/>
      <c r="B891" s="24"/>
      <c r="C891" s="24"/>
      <c r="D891" s="24"/>
      <c r="E891" s="24"/>
      <c r="F891" s="24"/>
      <c r="G891" s="24"/>
      <c r="H891" s="27"/>
      <c r="I891" s="24"/>
      <c r="J891" s="24"/>
      <c r="K891" s="24"/>
      <c r="L891" s="24"/>
      <c r="M891" s="24"/>
      <c r="N891" s="24"/>
      <c r="O891" s="24"/>
      <c r="P891" s="24"/>
      <c r="Q891" s="24"/>
      <c r="R891" s="24"/>
      <c r="S891" s="24"/>
      <c r="T891" s="24"/>
      <c r="U891" s="24"/>
      <c r="V891" s="24"/>
      <c r="W891" s="24"/>
      <c r="X891" s="24"/>
      <c r="Y891" s="24"/>
      <c r="Z891" s="24"/>
      <c r="AA891" s="24"/>
      <c r="AB891" s="24"/>
      <c r="AC891" s="24"/>
    </row>
    <row r="892">
      <c r="A892" s="24"/>
      <c r="B892" s="24"/>
      <c r="C892" s="24"/>
      <c r="D892" s="24"/>
      <c r="E892" s="24"/>
      <c r="F892" s="24"/>
      <c r="G892" s="24"/>
      <c r="H892" s="27"/>
      <c r="I892" s="24"/>
      <c r="J892" s="24"/>
      <c r="K892" s="24"/>
      <c r="L892" s="24"/>
      <c r="M892" s="24"/>
      <c r="N892" s="24"/>
      <c r="O892" s="24"/>
      <c r="P892" s="24"/>
      <c r="Q892" s="24"/>
      <c r="R892" s="24"/>
      <c r="S892" s="24"/>
      <c r="T892" s="24"/>
      <c r="U892" s="24"/>
      <c r="V892" s="24"/>
      <c r="W892" s="24"/>
      <c r="X892" s="24"/>
      <c r="Y892" s="24"/>
      <c r="Z892" s="24"/>
      <c r="AA892" s="24"/>
      <c r="AB892" s="24"/>
      <c r="AC892" s="24"/>
    </row>
    <row r="893">
      <c r="A893" s="24"/>
      <c r="B893" s="24"/>
      <c r="C893" s="24"/>
      <c r="D893" s="24"/>
      <c r="E893" s="24"/>
      <c r="F893" s="24"/>
      <c r="G893" s="24"/>
      <c r="H893" s="27"/>
      <c r="I893" s="24"/>
      <c r="J893" s="24"/>
      <c r="K893" s="24"/>
      <c r="L893" s="24"/>
      <c r="M893" s="24"/>
      <c r="N893" s="24"/>
      <c r="O893" s="24"/>
      <c r="P893" s="24"/>
      <c r="Q893" s="24"/>
      <c r="R893" s="24"/>
      <c r="S893" s="24"/>
      <c r="T893" s="24"/>
      <c r="U893" s="24"/>
      <c r="V893" s="24"/>
      <c r="W893" s="24"/>
      <c r="X893" s="24"/>
      <c r="Y893" s="24"/>
      <c r="Z893" s="24"/>
      <c r="AA893" s="24"/>
      <c r="AB893" s="24"/>
      <c r="AC893" s="24"/>
    </row>
    <row r="894">
      <c r="A894" s="24"/>
      <c r="B894" s="24"/>
      <c r="C894" s="24"/>
      <c r="D894" s="24"/>
      <c r="E894" s="24"/>
      <c r="F894" s="24"/>
      <c r="G894" s="24"/>
      <c r="H894" s="27"/>
      <c r="I894" s="24"/>
      <c r="J894" s="24"/>
      <c r="K894" s="24"/>
      <c r="L894" s="24"/>
      <c r="M894" s="24"/>
      <c r="N894" s="24"/>
      <c r="O894" s="24"/>
      <c r="P894" s="24"/>
      <c r="Q894" s="24"/>
      <c r="R894" s="24"/>
      <c r="S894" s="24"/>
      <c r="T894" s="24"/>
      <c r="U894" s="24"/>
      <c r="V894" s="24"/>
      <c r="W894" s="24"/>
      <c r="X894" s="24"/>
      <c r="Y894" s="24"/>
      <c r="Z894" s="24"/>
      <c r="AA894" s="24"/>
      <c r="AB894" s="24"/>
      <c r="AC894" s="24"/>
    </row>
    <row r="895">
      <c r="A895" s="24"/>
      <c r="B895" s="24"/>
      <c r="C895" s="24"/>
      <c r="D895" s="24"/>
      <c r="E895" s="24"/>
      <c r="F895" s="24"/>
      <c r="G895" s="24"/>
      <c r="H895" s="27"/>
      <c r="I895" s="24"/>
      <c r="J895" s="24"/>
      <c r="K895" s="24"/>
      <c r="L895" s="24"/>
      <c r="M895" s="24"/>
      <c r="N895" s="24"/>
      <c r="O895" s="24"/>
      <c r="P895" s="24"/>
      <c r="Q895" s="24"/>
      <c r="R895" s="24"/>
      <c r="S895" s="24"/>
      <c r="T895" s="24"/>
      <c r="U895" s="24"/>
      <c r="V895" s="24"/>
      <c r="W895" s="24"/>
      <c r="X895" s="24"/>
      <c r="Y895" s="24"/>
      <c r="Z895" s="24"/>
      <c r="AA895" s="24"/>
      <c r="AB895" s="24"/>
      <c r="AC895" s="24"/>
    </row>
    <row r="896">
      <c r="A896" s="24"/>
      <c r="B896" s="24"/>
      <c r="C896" s="24"/>
      <c r="D896" s="24"/>
      <c r="E896" s="24"/>
      <c r="F896" s="24"/>
      <c r="G896" s="24"/>
      <c r="H896" s="27"/>
      <c r="I896" s="24"/>
      <c r="J896" s="24"/>
      <c r="K896" s="24"/>
      <c r="L896" s="24"/>
      <c r="M896" s="24"/>
      <c r="N896" s="24"/>
      <c r="O896" s="24"/>
      <c r="P896" s="24"/>
      <c r="Q896" s="24"/>
      <c r="R896" s="24"/>
      <c r="S896" s="24"/>
      <c r="T896" s="24"/>
      <c r="U896" s="24"/>
      <c r="V896" s="24"/>
      <c r="W896" s="24"/>
      <c r="X896" s="24"/>
      <c r="Y896" s="24"/>
      <c r="Z896" s="24"/>
      <c r="AA896" s="24"/>
      <c r="AB896" s="24"/>
      <c r="AC896" s="24"/>
    </row>
    <row r="897">
      <c r="A897" s="24"/>
      <c r="B897" s="24"/>
      <c r="C897" s="24"/>
      <c r="D897" s="24"/>
      <c r="E897" s="24"/>
      <c r="F897" s="24"/>
      <c r="G897" s="24"/>
      <c r="H897" s="27"/>
      <c r="I897" s="24"/>
      <c r="J897" s="24"/>
      <c r="K897" s="24"/>
      <c r="L897" s="24"/>
      <c r="M897" s="24"/>
      <c r="N897" s="24"/>
      <c r="O897" s="24"/>
      <c r="P897" s="24"/>
      <c r="Q897" s="24"/>
      <c r="R897" s="24"/>
      <c r="S897" s="24"/>
      <c r="T897" s="24"/>
      <c r="U897" s="24"/>
      <c r="V897" s="24"/>
      <c r="W897" s="24"/>
      <c r="X897" s="24"/>
      <c r="Y897" s="24"/>
      <c r="Z897" s="24"/>
      <c r="AA897" s="24"/>
      <c r="AB897" s="24"/>
      <c r="AC897" s="24"/>
    </row>
    <row r="898">
      <c r="A898" s="24"/>
      <c r="B898" s="24"/>
      <c r="C898" s="24"/>
      <c r="D898" s="24"/>
      <c r="E898" s="24"/>
      <c r="F898" s="24"/>
      <c r="G898" s="24"/>
      <c r="H898" s="27"/>
      <c r="I898" s="24"/>
      <c r="J898" s="24"/>
      <c r="K898" s="24"/>
      <c r="L898" s="24"/>
      <c r="M898" s="24"/>
      <c r="N898" s="24"/>
      <c r="O898" s="24"/>
      <c r="P898" s="24"/>
      <c r="Q898" s="24"/>
      <c r="R898" s="24"/>
      <c r="S898" s="24"/>
      <c r="T898" s="24"/>
      <c r="U898" s="24"/>
      <c r="V898" s="24"/>
      <c r="W898" s="24"/>
      <c r="X898" s="24"/>
      <c r="Y898" s="24"/>
      <c r="Z898" s="24"/>
      <c r="AA898" s="24"/>
      <c r="AB898" s="24"/>
      <c r="AC898" s="24"/>
    </row>
    <row r="899">
      <c r="A899" s="24"/>
      <c r="B899" s="24"/>
      <c r="C899" s="24"/>
      <c r="D899" s="24"/>
      <c r="E899" s="24"/>
      <c r="F899" s="24"/>
      <c r="G899" s="24"/>
      <c r="H899" s="27"/>
      <c r="I899" s="24"/>
      <c r="J899" s="24"/>
      <c r="K899" s="24"/>
      <c r="L899" s="24"/>
      <c r="M899" s="24"/>
      <c r="N899" s="24"/>
      <c r="O899" s="24"/>
      <c r="P899" s="24"/>
      <c r="Q899" s="24"/>
      <c r="R899" s="24"/>
      <c r="S899" s="24"/>
      <c r="T899" s="24"/>
      <c r="U899" s="24"/>
      <c r="V899" s="24"/>
      <c r="W899" s="24"/>
      <c r="X899" s="24"/>
      <c r="Y899" s="24"/>
      <c r="Z899" s="24"/>
      <c r="AA899" s="24"/>
      <c r="AB899" s="24"/>
      <c r="AC899" s="24"/>
    </row>
    <row r="900">
      <c r="A900" s="24"/>
      <c r="B900" s="24"/>
      <c r="C900" s="24"/>
      <c r="D900" s="24"/>
      <c r="E900" s="24"/>
      <c r="F900" s="24"/>
      <c r="G900" s="24"/>
      <c r="H900" s="27"/>
      <c r="I900" s="24"/>
      <c r="J900" s="24"/>
      <c r="K900" s="24"/>
      <c r="L900" s="24"/>
      <c r="M900" s="24"/>
      <c r="N900" s="24"/>
      <c r="O900" s="24"/>
      <c r="P900" s="24"/>
      <c r="Q900" s="24"/>
      <c r="R900" s="24"/>
      <c r="S900" s="24"/>
      <c r="T900" s="24"/>
      <c r="U900" s="24"/>
      <c r="V900" s="24"/>
      <c r="W900" s="24"/>
      <c r="X900" s="24"/>
      <c r="Y900" s="24"/>
      <c r="Z900" s="24"/>
      <c r="AA900" s="24"/>
      <c r="AB900" s="24"/>
      <c r="AC900" s="24"/>
    </row>
    <row r="901">
      <c r="A901" s="24"/>
      <c r="B901" s="24"/>
      <c r="C901" s="24"/>
      <c r="D901" s="24"/>
      <c r="E901" s="24"/>
      <c r="F901" s="24"/>
      <c r="G901" s="24"/>
      <c r="H901" s="27"/>
      <c r="I901" s="24"/>
      <c r="J901" s="24"/>
      <c r="K901" s="24"/>
      <c r="L901" s="24"/>
      <c r="M901" s="24"/>
      <c r="N901" s="24"/>
      <c r="O901" s="24"/>
      <c r="P901" s="24"/>
      <c r="Q901" s="24"/>
      <c r="R901" s="24"/>
      <c r="S901" s="24"/>
      <c r="T901" s="24"/>
      <c r="U901" s="24"/>
      <c r="V901" s="24"/>
      <c r="W901" s="24"/>
      <c r="X901" s="24"/>
      <c r="Y901" s="24"/>
      <c r="Z901" s="24"/>
      <c r="AA901" s="24"/>
      <c r="AB901" s="24"/>
      <c r="AC901" s="24"/>
    </row>
    <row r="902">
      <c r="A902" s="24"/>
      <c r="B902" s="24"/>
      <c r="C902" s="24"/>
      <c r="D902" s="24"/>
      <c r="E902" s="24"/>
      <c r="F902" s="24"/>
      <c r="G902" s="24"/>
      <c r="H902" s="27"/>
      <c r="I902" s="24"/>
      <c r="J902" s="24"/>
      <c r="K902" s="24"/>
      <c r="L902" s="24"/>
      <c r="M902" s="24"/>
      <c r="N902" s="24"/>
      <c r="O902" s="24"/>
      <c r="P902" s="24"/>
      <c r="Q902" s="24"/>
      <c r="R902" s="24"/>
      <c r="S902" s="24"/>
      <c r="T902" s="24"/>
      <c r="U902" s="24"/>
      <c r="V902" s="24"/>
      <c r="W902" s="24"/>
      <c r="X902" s="24"/>
      <c r="Y902" s="24"/>
      <c r="Z902" s="24"/>
      <c r="AA902" s="24"/>
      <c r="AB902" s="24"/>
      <c r="AC902" s="24"/>
    </row>
    <row r="903">
      <c r="A903" s="24"/>
      <c r="B903" s="24"/>
      <c r="C903" s="24"/>
      <c r="D903" s="24"/>
      <c r="E903" s="24"/>
      <c r="F903" s="24"/>
      <c r="G903" s="24"/>
      <c r="H903" s="27"/>
      <c r="I903" s="24"/>
      <c r="J903" s="24"/>
      <c r="K903" s="24"/>
      <c r="L903" s="24"/>
      <c r="M903" s="24"/>
      <c r="N903" s="24"/>
      <c r="O903" s="24"/>
      <c r="P903" s="24"/>
      <c r="Q903" s="24"/>
      <c r="R903" s="24"/>
      <c r="S903" s="24"/>
      <c r="T903" s="24"/>
      <c r="U903" s="24"/>
      <c r="V903" s="24"/>
      <c r="W903" s="24"/>
      <c r="X903" s="24"/>
      <c r="Y903" s="24"/>
      <c r="Z903" s="24"/>
      <c r="AA903" s="24"/>
      <c r="AB903" s="24"/>
      <c r="AC903" s="24"/>
    </row>
    <row r="904">
      <c r="A904" s="24"/>
      <c r="B904" s="24"/>
      <c r="C904" s="24"/>
      <c r="D904" s="24"/>
      <c r="E904" s="24"/>
      <c r="F904" s="24"/>
      <c r="G904" s="24"/>
      <c r="H904" s="27"/>
      <c r="I904" s="24"/>
      <c r="J904" s="24"/>
      <c r="K904" s="24"/>
      <c r="L904" s="24"/>
      <c r="M904" s="24"/>
      <c r="N904" s="24"/>
      <c r="O904" s="24"/>
      <c r="P904" s="24"/>
      <c r="Q904" s="24"/>
      <c r="R904" s="24"/>
      <c r="S904" s="24"/>
      <c r="T904" s="24"/>
      <c r="U904" s="24"/>
      <c r="V904" s="24"/>
      <c r="W904" s="24"/>
      <c r="X904" s="24"/>
      <c r="Y904" s="24"/>
      <c r="Z904" s="24"/>
      <c r="AA904" s="24"/>
      <c r="AB904" s="24"/>
      <c r="AC904" s="24"/>
    </row>
    <row r="905">
      <c r="A905" s="24"/>
      <c r="B905" s="24"/>
      <c r="C905" s="24"/>
      <c r="D905" s="24"/>
      <c r="E905" s="24"/>
      <c r="F905" s="24"/>
      <c r="G905" s="24"/>
      <c r="H905" s="27"/>
      <c r="I905" s="24"/>
      <c r="J905" s="24"/>
      <c r="K905" s="24"/>
      <c r="L905" s="24"/>
      <c r="M905" s="24"/>
      <c r="N905" s="24"/>
      <c r="O905" s="24"/>
      <c r="P905" s="24"/>
      <c r="Q905" s="24"/>
      <c r="R905" s="24"/>
      <c r="S905" s="24"/>
      <c r="T905" s="24"/>
      <c r="U905" s="24"/>
      <c r="V905" s="24"/>
      <c r="W905" s="24"/>
      <c r="X905" s="24"/>
      <c r="Y905" s="24"/>
      <c r="Z905" s="24"/>
      <c r="AA905" s="24"/>
      <c r="AB905" s="24"/>
      <c r="AC905" s="24"/>
    </row>
    <row r="906">
      <c r="A906" s="24"/>
      <c r="B906" s="24"/>
      <c r="C906" s="24"/>
      <c r="D906" s="24"/>
      <c r="E906" s="24"/>
      <c r="F906" s="24"/>
      <c r="G906" s="24"/>
      <c r="H906" s="27"/>
      <c r="I906" s="24"/>
      <c r="J906" s="24"/>
      <c r="K906" s="24"/>
      <c r="L906" s="24"/>
      <c r="M906" s="24"/>
      <c r="N906" s="24"/>
      <c r="O906" s="24"/>
      <c r="P906" s="24"/>
      <c r="Q906" s="24"/>
      <c r="R906" s="24"/>
      <c r="S906" s="24"/>
      <c r="T906" s="24"/>
      <c r="U906" s="24"/>
      <c r="V906" s="24"/>
      <c r="W906" s="24"/>
      <c r="X906" s="24"/>
      <c r="Y906" s="24"/>
      <c r="Z906" s="24"/>
      <c r="AA906" s="24"/>
      <c r="AB906" s="24"/>
      <c r="AC906" s="24"/>
    </row>
    <row r="907">
      <c r="A907" s="24"/>
      <c r="B907" s="24"/>
      <c r="C907" s="24"/>
      <c r="D907" s="24"/>
      <c r="E907" s="24"/>
      <c r="F907" s="24"/>
      <c r="G907" s="24"/>
      <c r="H907" s="27"/>
      <c r="I907" s="24"/>
      <c r="J907" s="24"/>
      <c r="K907" s="24"/>
      <c r="L907" s="24"/>
      <c r="M907" s="24"/>
      <c r="N907" s="24"/>
      <c r="O907" s="24"/>
      <c r="P907" s="24"/>
      <c r="Q907" s="24"/>
      <c r="R907" s="24"/>
      <c r="S907" s="24"/>
      <c r="T907" s="24"/>
      <c r="U907" s="24"/>
      <c r="V907" s="24"/>
      <c r="W907" s="24"/>
      <c r="X907" s="24"/>
      <c r="Y907" s="24"/>
      <c r="Z907" s="24"/>
      <c r="AA907" s="24"/>
      <c r="AB907" s="24"/>
      <c r="AC907" s="24"/>
    </row>
    <row r="908">
      <c r="A908" s="24"/>
      <c r="B908" s="24"/>
      <c r="C908" s="24"/>
      <c r="D908" s="24"/>
      <c r="E908" s="24"/>
      <c r="F908" s="24"/>
      <c r="G908" s="24"/>
      <c r="H908" s="27"/>
      <c r="I908" s="24"/>
      <c r="J908" s="24"/>
      <c r="K908" s="24"/>
      <c r="L908" s="24"/>
      <c r="M908" s="24"/>
      <c r="N908" s="24"/>
      <c r="O908" s="24"/>
      <c r="P908" s="24"/>
      <c r="Q908" s="24"/>
      <c r="R908" s="24"/>
      <c r="S908" s="24"/>
      <c r="T908" s="24"/>
      <c r="U908" s="24"/>
      <c r="V908" s="24"/>
      <c r="W908" s="24"/>
      <c r="X908" s="24"/>
      <c r="Y908" s="24"/>
      <c r="Z908" s="24"/>
      <c r="AA908" s="24"/>
      <c r="AB908" s="24"/>
      <c r="AC908" s="24"/>
    </row>
    <row r="909">
      <c r="A909" s="24"/>
      <c r="B909" s="24"/>
      <c r="C909" s="24"/>
      <c r="D909" s="24"/>
      <c r="E909" s="24"/>
      <c r="F909" s="24"/>
      <c r="G909" s="24"/>
      <c r="H909" s="27"/>
      <c r="I909" s="24"/>
      <c r="J909" s="24"/>
      <c r="K909" s="24"/>
      <c r="L909" s="24"/>
      <c r="M909" s="24"/>
      <c r="N909" s="24"/>
      <c r="O909" s="24"/>
      <c r="P909" s="24"/>
      <c r="Q909" s="24"/>
      <c r="R909" s="24"/>
      <c r="S909" s="24"/>
      <c r="T909" s="24"/>
      <c r="U909" s="24"/>
      <c r="V909" s="24"/>
      <c r="W909" s="24"/>
      <c r="X909" s="24"/>
      <c r="Y909" s="24"/>
      <c r="Z909" s="24"/>
      <c r="AA909" s="24"/>
      <c r="AB909" s="24"/>
      <c r="AC909" s="24"/>
    </row>
    <row r="910">
      <c r="A910" s="24"/>
      <c r="B910" s="24"/>
      <c r="C910" s="24"/>
      <c r="D910" s="24"/>
      <c r="E910" s="24"/>
      <c r="F910" s="24"/>
      <c r="G910" s="24"/>
      <c r="H910" s="27"/>
      <c r="I910" s="24"/>
      <c r="J910" s="24"/>
      <c r="K910" s="24"/>
      <c r="L910" s="24"/>
      <c r="M910" s="24"/>
      <c r="N910" s="24"/>
      <c r="O910" s="24"/>
      <c r="P910" s="24"/>
      <c r="Q910" s="24"/>
      <c r="R910" s="24"/>
      <c r="S910" s="24"/>
      <c r="T910" s="24"/>
      <c r="U910" s="24"/>
      <c r="V910" s="24"/>
      <c r="W910" s="24"/>
      <c r="X910" s="24"/>
      <c r="Y910" s="24"/>
      <c r="Z910" s="24"/>
      <c r="AA910" s="24"/>
      <c r="AB910" s="24"/>
      <c r="AC910" s="24"/>
    </row>
    <row r="911">
      <c r="A911" s="24"/>
      <c r="B911" s="24"/>
      <c r="C911" s="24"/>
      <c r="D911" s="24"/>
      <c r="E911" s="24"/>
      <c r="F911" s="24"/>
      <c r="G911" s="24"/>
      <c r="H911" s="27"/>
      <c r="I911" s="24"/>
      <c r="J911" s="24"/>
      <c r="K911" s="24"/>
      <c r="L911" s="24"/>
      <c r="M911" s="24"/>
      <c r="N911" s="24"/>
      <c r="O911" s="24"/>
      <c r="P911" s="24"/>
      <c r="Q911" s="24"/>
      <c r="R911" s="24"/>
      <c r="S911" s="24"/>
      <c r="T911" s="24"/>
      <c r="U911" s="24"/>
      <c r="V911" s="24"/>
      <c r="W911" s="24"/>
      <c r="X911" s="24"/>
      <c r="Y911" s="24"/>
      <c r="Z911" s="24"/>
      <c r="AA911" s="24"/>
      <c r="AB911" s="24"/>
      <c r="AC911" s="24"/>
    </row>
    <row r="912">
      <c r="A912" s="24"/>
      <c r="B912" s="24"/>
      <c r="C912" s="24"/>
      <c r="D912" s="24"/>
      <c r="E912" s="24"/>
      <c r="F912" s="24"/>
      <c r="G912" s="24"/>
      <c r="H912" s="27"/>
      <c r="I912" s="24"/>
      <c r="J912" s="24"/>
      <c r="K912" s="24"/>
      <c r="L912" s="24"/>
      <c r="M912" s="24"/>
      <c r="N912" s="24"/>
      <c r="O912" s="24"/>
      <c r="P912" s="24"/>
      <c r="Q912" s="24"/>
      <c r="R912" s="24"/>
      <c r="S912" s="24"/>
      <c r="T912" s="24"/>
      <c r="U912" s="24"/>
      <c r="V912" s="24"/>
      <c r="W912" s="24"/>
      <c r="X912" s="24"/>
      <c r="Y912" s="24"/>
      <c r="Z912" s="24"/>
      <c r="AA912" s="24"/>
      <c r="AB912" s="24"/>
      <c r="AC912" s="24"/>
    </row>
    <row r="913">
      <c r="A913" s="24"/>
      <c r="B913" s="24"/>
      <c r="C913" s="24"/>
      <c r="D913" s="24"/>
      <c r="E913" s="24"/>
      <c r="F913" s="24"/>
      <c r="G913" s="24"/>
      <c r="H913" s="27"/>
      <c r="I913" s="24"/>
      <c r="J913" s="24"/>
      <c r="K913" s="24"/>
      <c r="L913" s="24"/>
      <c r="M913" s="24"/>
      <c r="N913" s="24"/>
      <c r="O913" s="24"/>
      <c r="P913" s="24"/>
      <c r="Q913" s="24"/>
      <c r="R913" s="24"/>
      <c r="S913" s="24"/>
      <c r="T913" s="24"/>
      <c r="U913" s="24"/>
      <c r="V913" s="24"/>
      <c r="W913" s="24"/>
      <c r="X913" s="24"/>
      <c r="Y913" s="24"/>
      <c r="Z913" s="24"/>
      <c r="AA913" s="24"/>
      <c r="AB913" s="24"/>
      <c r="AC913" s="24"/>
    </row>
    <row r="914">
      <c r="A914" s="24"/>
      <c r="B914" s="24"/>
      <c r="C914" s="24"/>
      <c r="D914" s="24"/>
      <c r="E914" s="24"/>
      <c r="F914" s="24"/>
      <c r="G914" s="24"/>
      <c r="H914" s="27"/>
      <c r="I914" s="24"/>
      <c r="J914" s="24"/>
      <c r="K914" s="24"/>
      <c r="L914" s="24"/>
      <c r="M914" s="24"/>
      <c r="N914" s="24"/>
      <c r="O914" s="24"/>
      <c r="P914" s="24"/>
      <c r="Q914" s="24"/>
      <c r="R914" s="24"/>
      <c r="S914" s="24"/>
      <c r="T914" s="24"/>
      <c r="U914" s="24"/>
      <c r="V914" s="24"/>
      <c r="W914" s="24"/>
      <c r="X914" s="24"/>
      <c r="Y914" s="24"/>
      <c r="Z914" s="24"/>
      <c r="AA914" s="24"/>
      <c r="AB914" s="24"/>
      <c r="AC914" s="24"/>
    </row>
    <row r="915">
      <c r="A915" s="24"/>
      <c r="B915" s="24"/>
      <c r="C915" s="24"/>
      <c r="D915" s="24"/>
      <c r="E915" s="24"/>
      <c r="F915" s="24"/>
      <c r="G915" s="24"/>
      <c r="H915" s="27"/>
      <c r="I915" s="24"/>
      <c r="J915" s="24"/>
      <c r="K915" s="24"/>
      <c r="L915" s="24"/>
      <c r="M915" s="24"/>
      <c r="N915" s="24"/>
      <c r="O915" s="24"/>
      <c r="P915" s="24"/>
      <c r="Q915" s="24"/>
      <c r="R915" s="24"/>
      <c r="S915" s="24"/>
      <c r="T915" s="24"/>
      <c r="U915" s="24"/>
      <c r="V915" s="24"/>
      <c r="W915" s="24"/>
      <c r="X915" s="24"/>
      <c r="Y915" s="24"/>
      <c r="Z915" s="24"/>
      <c r="AA915" s="24"/>
      <c r="AB915" s="24"/>
      <c r="AC915" s="24"/>
    </row>
    <row r="916">
      <c r="A916" s="24"/>
      <c r="B916" s="24"/>
      <c r="C916" s="24"/>
      <c r="D916" s="24"/>
      <c r="E916" s="24"/>
      <c r="F916" s="24"/>
      <c r="G916" s="24"/>
      <c r="H916" s="27"/>
      <c r="I916" s="24"/>
      <c r="J916" s="24"/>
      <c r="K916" s="24"/>
      <c r="L916" s="24"/>
      <c r="M916" s="24"/>
      <c r="N916" s="24"/>
      <c r="O916" s="24"/>
      <c r="P916" s="24"/>
      <c r="Q916" s="24"/>
      <c r="R916" s="24"/>
      <c r="S916" s="24"/>
      <c r="T916" s="24"/>
      <c r="U916" s="24"/>
      <c r="V916" s="24"/>
      <c r="W916" s="24"/>
      <c r="X916" s="24"/>
      <c r="Y916" s="24"/>
      <c r="Z916" s="24"/>
      <c r="AA916" s="24"/>
      <c r="AB916" s="24"/>
      <c r="AC916" s="24"/>
    </row>
    <row r="917">
      <c r="A917" s="24"/>
      <c r="B917" s="24"/>
      <c r="C917" s="24"/>
      <c r="D917" s="24"/>
      <c r="E917" s="24"/>
      <c r="F917" s="24"/>
      <c r="G917" s="24"/>
      <c r="H917" s="27"/>
      <c r="I917" s="24"/>
      <c r="J917" s="24"/>
      <c r="K917" s="24"/>
      <c r="L917" s="24"/>
      <c r="M917" s="24"/>
      <c r="N917" s="24"/>
      <c r="O917" s="24"/>
      <c r="P917" s="24"/>
      <c r="Q917" s="24"/>
      <c r="R917" s="24"/>
      <c r="S917" s="24"/>
      <c r="T917" s="24"/>
      <c r="U917" s="24"/>
      <c r="V917" s="24"/>
      <c r="W917" s="24"/>
      <c r="X917" s="24"/>
      <c r="Y917" s="24"/>
      <c r="Z917" s="24"/>
      <c r="AA917" s="24"/>
      <c r="AB917" s="24"/>
      <c r="AC917" s="24"/>
    </row>
    <row r="918">
      <c r="A918" s="24"/>
      <c r="B918" s="24"/>
      <c r="C918" s="24"/>
      <c r="D918" s="24"/>
      <c r="E918" s="24"/>
      <c r="F918" s="24"/>
      <c r="G918" s="24"/>
      <c r="H918" s="27"/>
      <c r="I918" s="24"/>
      <c r="J918" s="24"/>
      <c r="K918" s="24"/>
      <c r="L918" s="24"/>
      <c r="M918" s="24"/>
      <c r="N918" s="24"/>
      <c r="O918" s="24"/>
      <c r="P918" s="24"/>
      <c r="Q918" s="24"/>
      <c r="R918" s="24"/>
      <c r="S918" s="24"/>
      <c r="T918" s="24"/>
      <c r="U918" s="24"/>
      <c r="V918" s="24"/>
      <c r="W918" s="24"/>
      <c r="X918" s="24"/>
      <c r="Y918" s="24"/>
      <c r="Z918" s="24"/>
      <c r="AA918" s="24"/>
      <c r="AB918" s="24"/>
      <c r="AC918" s="24"/>
    </row>
    <row r="919">
      <c r="A919" s="24"/>
      <c r="B919" s="24"/>
      <c r="C919" s="24"/>
      <c r="D919" s="24"/>
      <c r="E919" s="24"/>
      <c r="F919" s="24"/>
      <c r="G919" s="24"/>
      <c r="H919" s="27"/>
      <c r="I919" s="24"/>
      <c r="J919" s="24"/>
      <c r="K919" s="24"/>
      <c r="L919" s="24"/>
      <c r="M919" s="24"/>
      <c r="N919" s="24"/>
      <c r="O919" s="24"/>
      <c r="P919" s="24"/>
      <c r="Q919" s="24"/>
      <c r="R919" s="24"/>
      <c r="S919" s="24"/>
      <c r="T919" s="24"/>
      <c r="U919" s="24"/>
      <c r="V919" s="24"/>
      <c r="W919" s="24"/>
      <c r="X919" s="24"/>
      <c r="Y919" s="24"/>
      <c r="Z919" s="24"/>
      <c r="AA919" s="24"/>
      <c r="AB919" s="24"/>
      <c r="AC919" s="24"/>
    </row>
    <row r="920">
      <c r="A920" s="24"/>
      <c r="B920" s="24"/>
      <c r="C920" s="24"/>
      <c r="D920" s="24"/>
      <c r="E920" s="24"/>
      <c r="F920" s="24"/>
      <c r="G920" s="24"/>
      <c r="H920" s="27"/>
      <c r="I920" s="24"/>
      <c r="J920" s="24"/>
      <c r="K920" s="24"/>
      <c r="L920" s="24"/>
      <c r="M920" s="24"/>
      <c r="N920" s="24"/>
      <c r="O920" s="24"/>
      <c r="P920" s="24"/>
      <c r="Q920" s="24"/>
      <c r="R920" s="24"/>
      <c r="S920" s="24"/>
      <c r="T920" s="24"/>
      <c r="U920" s="24"/>
      <c r="V920" s="24"/>
      <c r="W920" s="24"/>
      <c r="X920" s="24"/>
      <c r="Y920" s="24"/>
      <c r="Z920" s="24"/>
      <c r="AA920" s="24"/>
      <c r="AB920" s="24"/>
      <c r="AC920" s="24"/>
    </row>
    <row r="921">
      <c r="A921" s="24"/>
      <c r="B921" s="24"/>
      <c r="C921" s="24"/>
      <c r="D921" s="24"/>
      <c r="E921" s="24"/>
      <c r="F921" s="24"/>
      <c r="G921" s="24"/>
      <c r="H921" s="27"/>
      <c r="I921" s="24"/>
      <c r="J921" s="24"/>
      <c r="K921" s="24"/>
      <c r="L921" s="24"/>
      <c r="M921" s="24"/>
      <c r="N921" s="24"/>
      <c r="O921" s="24"/>
      <c r="P921" s="24"/>
      <c r="Q921" s="24"/>
      <c r="R921" s="24"/>
      <c r="S921" s="24"/>
      <c r="T921" s="24"/>
      <c r="U921" s="24"/>
      <c r="V921" s="24"/>
      <c r="W921" s="24"/>
      <c r="X921" s="24"/>
      <c r="Y921" s="24"/>
      <c r="Z921" s="24"/>
      <c r="AA921" s="24"/>
      <c r="AB921" s="24"/>
      <c r="AC921" s="24"/>
    </row>
    <row r="922">
      <c r="A922" s="24"/>
      <c r="B922" s="24"/>
      <c r="C922" s="24"/>
      <c r="D922" s="24"/>
      <c r="E922" s="24"/>
      <c r="F922" s="24"/>
      <c r="G922" s="24"/>
      <c r="H922" s="27"/>
      <c r="I922" s="24"/>
      <c r="J922" s="24"/>
      <c r="K922" s="24"/>
      <c r="L922" s="24"/>
      <c r="M922" s="24"/>
      <c r="N922" s="24"/>
      <c r="O922" s="24"/>
      <c r="P922" s="24"/>
      <c r="Q922" s="24"/>
      <c r="R922" s="24"/>
      <c r="S922" s="24"/>
      <c r="T922" s="24"/>
      <c r="U922" s="24"/>
      <c r="V922" s="24"/>
      <c r="W922" s="24"/>
      <c r="X922" s="24"/>
      <c r="Y922" s="24"/>
      <c r="Z922" s="24"/>
      <c r="AA922" s="24"/>
      <c r="AB922" s="24"/>
      <c r="AC922" s="24"/>
    </row>
    <row r="923">
      <c r="A923" s="24"/>
      <c r="B923" s="24"/>
      <c r="C923" s="24"/>
      <c r="D923" s="24"/>
      <c r="E923" s="24"/>
      <c r="F923" s="24"/>
      <c r="G923" s="24"/>
      <c r="H923" s="27"/>
      <c r="I923" s="24"/>
      <c r="J923" s="24"/>
      <c r="K923" s="24"/>
      <c r="L923" s="24"/>
      <c r="M923" s="24"/>
      <c r="N923" s="24"/>
      <c r="O923" s="24"/>
      <c r="P923" s="24"/>
      <c r="Q923" s="24"/>
      <c r="R923" s="24"/>
      <c r="S923" s="24"/>
      <c r="T923" s="24"/>
      <c r="U923" s="24"/>
      <c r="V923" s="24"/>
      <c r="W923" s="24"/>
      <c r="X923" s="24"/>
      <c r="Y923" s="24"/>
      <c r="Z923" s="24"/>
      <c r="AA923" s="24"/>
      <c r="AB923" s="24"/>
      <c r="AC923" s="24"/>
    </row>
    <row r="924">
      <c r="A924" s="24"/>
      <c r="B924" s="24"/>
      <c r="C924" s="24"/>
      <c r="D924" s="24"/>
      <c r="E924" s="24"/>
      <c r="F924" s="24"/>
      <c r="G924" s="24"/>
      <c r="H924" s="27"/>
      <c r="I924" s="24"/>
      <c r="J924" s="24"/>
      <c r="K924" s="24"/>
      <c r="L924" s="24"/>
      <c r="M924" s="24"/>
      <c r="N924" s="24"/>
      <c r="O924" s="24"/>
      <c r="P924" s="24"/>
      <c r="Q924" s="24"/>
      <c r="R924" s="24"/>
      <c r="S924" s="24"/>
      <c r="T924" s="24"/>
      <c r="U924" s="24"/>
      <c r="V924" s="24"/>
      <c r="W924" s="24"/>
      <c r="X924" s="24"/>
      <c r="Y924" s="24"/>
      <c r="Z924" s="24"/>
      <c r="AA924" s="24"/>
      <c r="AB924" s="24"/>
      <c r="AC924" s="24"/>
    </row>
    <row r="925">
      <c r="A925" s="24"/>
      <c r="B925" s="24"/>
      <c r="C925" s="24"/>
      <c r="D925" s="24"/>
      <c r="E925" s="24"/>
      <c r="F925" s="24"/>
      <c r="G925" s="24"/>
      <c r="H925" s="27"/>
      <c r="I925" s="24"/>
      <c r="J925" s="24"/>
      <c r="K925" s="24"/>
      <c r="L925" s="24"/>
      <c r="M925" s="24"/>
      <c r="N925" s="24"/>
      <c r="O925" s="24"/>
      <c r="P925" s="24"/>
      <c r="Q925" s="24"/>
      <c r="R925" s="24"/>
      <c r="S925" s="24"/>
      <c r="T925" s="24"/>
      <c r="U925" s="24"/>
      <c r="V925" s="24"/>
      <c r="W925" s="24"/>
      <c r="X925" s="24"/>
      <c r="Y925" s="24"/>
      <c r="Z925" s="24"/>
      <c r="AA925" s="24"/>
      <c r="AB925" s="24"/>
      <c r="AC925" s="24"/>
    </row>
    <row r="926">
      <c r="A926" s="24"/>
      <c r="B926" s="24"/>
      <c r="C926" s="24"/>
      <c r="D926" s="24"/>
      <c r="E926" s="24"/>
      <c r="F926" s="24"/>
      <c r="G926" s="24"/>
      <c r="H926" s="27"/>
      <c r="I926" s="24"/>
      <c r="J926" s="24"/>
      <c r="K926" s="24"/>
      <c r="L926" s="24"/>
      <c r="M926" s="24"/>
      <c r="N926" s="24"/>
      <c r="O926" s="24"/>
      <c r="P926" s="24"/>
      <c r="Q926" s="24"/>
      <c r="R926" s="24"/>
      <c r="S926" s="24"/>
      <c r="T926" s="24"/>
      <c r="U926" s="24"/>
      <c r="V926" s="24"/>
      <c r="W926" s="24"/>
      <c r="X926" s="24"/>
      <c r="Y926" s="24"/>
      <c r="Z926" s="24"/>
      <c r="AA926" s="24"/>
      <c r="AB926" s="24"/>
      <c r="AC926" s="24"/>
    </row>
    <row r="927">
      <c r="A927" s="24"/>
      <c r="B927" s="24"/>
      <c r="C927" s="24"/>
      <c r="D927" s="24"/>
      <c r="E927" s="24"/>
      <c r="F927" s="24"/>
      <c r="G927" s="24"/>
      <c r="H927" s="27"/>
      <c r="I927" s="24"/>
      <c r="J927" s="24"/>
      <c r="K927" s="24"/>
      <c r="L927" s="24"/>
      <c r="M927" s="24"/>
      <c r="N927" s="24"/>
      <c r="O927" s="24"/>
      <c r="P927" s="24"/>
      <c r="Q927" s="24"/>
      <c r="R927" s="24"/>
      <c r="S927" s="24"/>
      <c r="T927" s="24"/>
      <c r="U927" s="24"/>
      <c r="V927" s="24"/>
      <c r="W927" s="24"/>
      <c r="X927" s="24"/>
      <c r="Y927" s="24"/>
      <c r="Z927" s="24"/>
      <c r="AA927" s="24"/>
      <c r="AB927" s="24"/>
      <c r="AC927" s="24"/>
    </row>
    <row r="928">
      <c r="A928" s="24"/>
      <c r="B928" s="24"/>
      <c r="C928" s="24"/>
      <c r="D928" s="24"/>
      <c r="E928" s="24"/>
      <c r="F928" s="24"/>
      <c r="G928" s="24"/>
      <c r="H928" s="27"/>
      <c r="I928" s="24"/>
      <c r="J928" s="24"/>
      <c r="K928" s="24"/>
      <c r="L928" s="24"/>
      <c r="M928" s="24"/>
      <c r="N928" s="24"/>
      <c r="O928" s="24"/>
      <c r="P928" s="24"/>
      <c r="Q928" s="24"/>
      <c r="R928" s="24"/>
      <c r="S928" s="24"/>
      <c r="T928" s="24"/>
      <c r="U928" s="24"/>
      <c r="V928" s="24"/>
      <c r="W928" s="24"/>
      <c r="X928" s="24"/>
      <c r="Y928" s="24"/>
      <c r="Z928" s="24"/>
      <c r="AA928" s="24"/>
      <c r="AB928" s="24"/>
      <c r="AC928" s="24"/>
    </row>
    <row r="929">
      <c r="A929" s="24"/>
      <c r="B929" s="24"/>
      <c r="C929" s="24"/>
      <c r="D929" s="24"/>
      <c r="E929" s="24"/>
      <c r="F929" s="24"/>
      <c r="G929" s="24"/>
      <c r="H929" s="27"/>
      <c r="I929" s="24"/>
      <c r="J929" s="24"/>
      <c r="K929" s="24"/>
      <c r="L929" s="24"/>
      <c r="M929" s="24"/>
      <c r="N929" s="24"/>
      <c r="O929" s="24"/>
      <c r="P929" s="24"/>
      <c r="Q929" s="24"/>
      <c r="R929" s="24"/>
      <c r="S929" s="24"/>
      <c r="T929" s="24"/>
      <c r="U929" s="24"/>
      <c r="V929" s="24"/>
      <c r="W929" s="24"/>
      <c r="X929" s="24"/>
      <c r="Y929" s="24"/>
      <c r="Z929" s="24"/>
      <c r="AA929" s="24"/>
      <c r="AB929" s="24"/>
      <c r="AC929" s="24"/>
    </row>
    <row r="930">
      <c r="A930" s="24"/>
      <c r="B930" s="24"/>
      <c r="C930" s="24"/>
      <c r="D930" s="24"/>
      <c r="E930" s="24"/>
      <c r="F930" s="24"/>
      <c r="G930" s="24"/>
      <c r="H930" s="27"/>
      <c r="I930" s="24"/>
      <c r="J930" s="24"/>
      <c r="K930" s="24"/>
      <c r="L930" s="24"/>
      <c r="M930" s="24"/>
      <c r="N930" s="24"/>
      <c r="O930" s="24"/>
      <c r="P930" s="24"/>
      <c r="Q930" s="24"/>
      <c r="R930" s="24"/>
      <c r="S930" s="24"/>
      <c r="T930" s="24"/>
      <c r="U930" s="24"/>
      <c r="V930" s="24"/>
      <c r="W930" s="24"/>
      <c r="X930" s="24"/>
      <c r="Y930" s="24"/>
      <c r="Z930" s="24"/>
      <c r="AA930" s="24"/>
      <c r="AB930" s="24"/>
      <c r="AC930" s="24"/>
    </row>
    <row r="931">
      <c r="A931" s="24"/>
      <c r="B931" s="24"/>
      <c r="C931" s="24"/>
      <c r="D931" s="24"/>
      <c r="E931" s="24"/>
      <c r="F931" s="24"/>
      <c r="G931" s="24"/>
      <c r="H931" s="27"/>
      <c r="I931" s="24"/>
      <c r="J931" s="24"/>
      <c r="K931" s="24"/>
      <c r="L931" s="24"/>
      <c r="M931" s="24"/>
      <c r="N931" s="24"/>
      <c r="O931" s="24"/>
      <c r="P931" s="24"/>
      <c r="Q931" s="24"/>
      <c r="R931" s="24"/>
      <c r="S931" s="24"/>
      <c r="T931" s="24"/>
      <c r="U931" s="24"/>
      <c r="V931" s="24"/>
      <c r="W931" s="24"/>
      <c r="X931" s="24"/>
      <c r="Y931" s="24"/>
      <c r="Z931" s="24"/>
      <c r="AA931" s="24"/>
      <c r="AB931" s="24"/>
      <c r="AC931" s="24"/>
    </row>
    <row r="932">
      <c r="A932" s="24"/>
      <c r="B932" s="24"/>
      <c r="C932" s="24"/>
      <c r="D932" s="24"/>
      <c r="E932" s="24"/>
      <c r="F932" s="24"/>
      <c r="G932" s="24"/>
      <c r="H932" s="27"/>
      <c r="I932" s="24"/>
      <c r="J932" s="24"/>
      <c r="K932" s="24"/>
      <c r="L932" s="24"/>
      <c r="M932" s="24"/>
      <c r="N932" s="24"/>
      <c r="O932" s="24"/>
      <c r="P932" s="24"/>
      <c r="Q932" s="24"/>
      <c r="R932" s="24"/>
      <c r="S932" s="24"/>
      <c r="T932" s="24"/>
      <c r="U932" s="24"/>
      <c r="V932" s="24"/>
      <c r="W932" s="24"/>
      <c r="X932" s="24"/>
      <c r="Y932" s="24"/>
      <c r="Z932" s="24"/>
      <c r="AA932" s="24"/>
      <c r="AB932" s="24"/>
      <c r="AC932" s="24"/>
    </row>
    <row r="933">
      <c r="A933" s="24"/>
      <c r="B933" s="24"/>
      <c r="C933" s="24"/>
      <c r="D933" s="24"/>
      <c r="E933" s="24"/>
      <c r="F933" s="24"/>
      <c r="G933" s="24"/>
      <c r="H933" s="27"/>
      <c r="I933" s="24"/>
      <c r="J933" s="24"/>
      <c r="K933" s="24"/>
      <c r="L933" s="24"/>
      <c r="M933" s="24"/>
      <c r="N933" s="24"/>
      <c r="O933" s="24"/>
      <c r="P933" s="24"/>
      <c r="Q933" s="24"/>
      <c r="R933" s="24"/>
      <c r="S933" s="24"/>
      <c r="T933" s="24"/>
      <c r="U933" s="24"/>
      <c r="V933" s="24"/>
      <c r="W933" s="24"/>
      <c r="X933" s="24"/>
      <c r="Y933" s="24"/>
      <c r="Z933" s="24"/>
      <c r="AA933" s="24"/>
      <c r="AB933" s="24"/>
      <c r="AC933" s="24"/>
    </row>
    <row r="934">
      <c r="A934" s="24"/>
      <c r="B934" s="24"/>
      <c r="C934" s="24"/>
      <c r="D934" s="24"/>
      <c r="E934" s="24"/>
      <c r="F934" s="24"/>
      <c r="G934" s="24"/>
      <c r="H934" s="27"/>
      <c r="I934" s="24"/>
      <c r="J934" s="24"/>
      <c r="K934" s="24"/>
      <c r="L934" s="24"/>
      <c r="M934" s="24"/>
      <c r="N934" s="24"/>
      <c r="O934" s="24"/>
      <c r="P934" s="24"/>
      <c r="Q934" s="24"/>
      <c r="R934" s="24"/>
      <c r="S934" s="24"/>
      <c r="T934" s="24"/>
      <c r="U934" s="24"/>
      <c r="V934" s="24"/>
      <c r="W934" s="24"/>
      <c r="X934" s="24"/>
      <c r="Y934" s="24"/>
      <c r="Z934" s="24"/>
      <c r="AA934" s="24"/>
      <c r="AB934" s="24"/>
      <c r="AC934" s="24"/>
    </row>
    <row r="935">
      <c r="A935" s="24"/>
      <c r="B935" s="24"/>
      <c r="C935" s="24"/>
      <c r="D935" s="24"/>
      <c r="E935" s="24"/>
      <c r="F935" s="24"/>
      <c r="G935" s="24"/>
      <c r="H935" s="27"/>
      <c r="I935" s="24"/>
      <c r="J935" s="24"/>
      <c r="K935" s="24"/>
      <c r="L935" s="24"/>
      <c r="M935" s="24"/>
      <c r="N935" s="24"/>
      <c r="O935" s="24"/>
      <c r="P935" s="24"/>
      <c r="Q935" s="24"/>
      <c r="R935" s="24"/>
      <c r="S935" s="24"/>
      <c r="T935" s="24"/>
      <c r="U935" s="24"/>
      <c r="V935" s="24"/>
      <c r="W935" s="24"/>
      <c r="X935" s="24"/>
      <c r="Y935" s="24"/>
      <c r="Z935" s="24"/>
      <c r="AA935" s="24"/>
      <c r="AB935" s="24"/>
      <c r="AC935" s="24"/>
    </row>
    <row r="936">
      <c r="A936" s="24"/>
      <c r="B936" s="24"/>
      <c r="C936" s="24"/>
      <c r="D936" s="24"/>
      <c r="E936" s="24"/>
      <c r="F936" s="24"/>
      <c r="G936" s="24"/>
      <c r="H936" s="27"/>
      <c r="I936" s="24"/>
      <c r="J936" s="24"/>
      <c r="K936" s="24"/>
      <c r="L936" s="24"/>
      <c r="M936" s="24"/>
      <c r="N936" s="24"/>
      <c r="O936" s="24"/>
      <c r="P936" s="24"/>
      <c r="Q936" s="24"/>
      <c r="R936" s="24"/>
      <c r="S936" s="24"/>
      <c r="T936" s="24"/>
      <c r="U936" s="24"/>
      <c r="V936" s="24"/>
      <c r="W936" s="24"/>
      <c r="X936" s="24"/>
      <c r="Y936" s="24"/>
      <c r="Z936" s="24"/>
      <c r="AA936" s="24"/>
      <c r="AB936" s="24"/>
      <c r="AC936" s="24"/>
    </row>
    <row r="937">
      <c r="A937" s="24"/>
      <c r="B937" s="24"/>
      <c r="C937" s="24"/>
      <c r="D937" s="24"/>
      <c r="E937" s="24"/>
      <c r="F937" s="24"/>
      <c r="G937" s="24"/>
      <c r="H937" s="27"/>
      <c r="I937" s="24"/>
      <c r="J937" s="24"/>
      <c r="K937" s="24"/>
      <c r="L937" s="24"/>
      <c r="M937" s="24"/>
      <c r="N937" s="24"/>
      <c r="O937" s="24"/>
      <c r="P937" s="24"/>
      <c r="Q937" s="24"/>
      <c r="R937" s="24"/>
      <c r="S937" s="24"/>
      <c r="T937" s="24"/>
      <c r="U937" s="24"/>
      <c r="V937" s="24"/>
      <c r="W937" s="24"/>
      <c r="X937" s="24"/>
      <c r="Y937" s="24"/>
      <c r="Z937" s="24"/>
      <c r="AA937" s="24"/>
      <c r="AB937" s="24"/>
      <c r="AC937" s="24"/>
    </row>
    <row r="938">
      <c r="A938" s="24"/>
      <c r="B938" s="24"/>
      <c r="C938" s="24"/>
      <c r="D938" s="24"/>
      <c r="E938" s="24"/>
      <c r="F938" s="24"/>
      <c r="G938" s="24"/>
      <c r="H938" s="27"/>
      <c r="I938" s="24"/>
      <c r="J938" s="24"/>
      <c r="K938" s="24"/>
      <c r="L938" s="24"/>
      <c r="M938" s="24"/>
      <c r="N938" s="24"/>
      <c r="O938" s="24"/>
      <c r="P938" s="24"/>
      <c r="Q938" s="24"/>
      <c r="R938" s="24"/>
      <c r="S938" s="24"/>
      <c r="T938" s="24"/>
      <c r="U938" s="24"/>
      <c r="V938" s="24"/>
      <c r="W938" s="24"/>
      <c r="X938" s="24"/>
      <c r="Y938" s="24"/>
      <c r="Z938" s="24"/>
      <c r="AA938" s="24"/>
      <c r="AB938" s="24"/>
      <c r="AC938" s="24"/>
    </row>
    <row r="939">
      <c r="A939" s="24"/>
      <c r="B939" s="24"/>
      <c r="C939" s="24"/>
      <c r="D939" s="24"/>
      <c r="E939" s="24"/>
      <c r="F939" s="24"/>
      <c r="G939" s="24"/>
      <c r="H939" s="27"/>
      <c r="I939" s="24"/>
      <c r="J939" s="24"/>
      <c r="K939" s="24"/>
      <c r="L939" s="24"/>
      <c r="M939" s="24"/>
      <c r="N939" s="24"/>
      <c r="O939" s="24"/>
      <c r="P939" s="24"/>
      <c r="Q939" s="24"/>
      <c r="R939" s="24"/>
      <c r="S939" s="24"/>
      <c r="T939" s="24"/>
      <c r="U939" s="24"/>
      <c r="V939" s="24"/>
      <c r="W939" s="24"/>
      <c r="X939" s="24"/>
      <c r="Y939" s="24"/>
      <c r="Z939" s="24"/>
      <c r="AA939" s="24"/>
      <c r="AB939" s="24"/>
      <c r="AC939" s="24"/>
    </row>
    <row r="940">
      <c r="A940" s="24"/>
      <c r="B940" s="24"/>
      <c r="C940" s="24"/>
      <c r="D940" s="24"/>
      <c r="E940" s="24"/>
      <c r="F940" s="24"/>
      <c r="G940" s="24"/>
      <c r="H940" s="27"/>
      <c r="I940" s="24"/>
      <c r="J940" s="24"/>
      <c r="K940" s="24"/>
      <c r="L940" s="24"/>
      <c r="M940" s="24"/>
      <c r="N940" s="24"/>
      <c r="O940" s="24"/>
      <c r="P940" s="24"/>
      <c r="Q940" s="24"/>
      <c r="R940" s="24"/>
      <c r="S940" s="24"/>
      <c r="T940" s="24"/>
      <c r="U940" s="24"/>
      <c r="V940" s="24"/>
      <c r="W940" s="24"/>
      <c r="X940" s="24"/>
      <c r="Y940" s="24"/>
      <c r="Z940" s="24"/>
      <c r="AA940" s="24"/>
      <c r="AB940" s="24"/>
      <c r="AC940" s="24"/>
    </row>
    <row r="941">
      <c r="A941" s="24"/>
      <c r="B941" s="24"/>
      <c r="C941" s="24"/>
      <c r="D941" s="24"/>
      <c r="E941" s="24"/>
      <c r="F941" s="24"/>
      <c r="G941" s="24"/>
      <c r="H941" s="27"/>
      <c r="I941" s="24"/>
      <c r="J941" s="24"/>
      <c r="K941" s="24"/>
      <c r="L941" s="24"/>
      <c r="M941" s="24"/>
      <c r="N941" s="24"/>
      <c r="O941" s="24"/>
      <c r="P941" s="24"/>
      <c r="Q941" s="24"/>
      <c r="R941" s="24"/>
      <c r="S941" s="24"/>
      <c r="T941" s="24"/>
      <c r="U941" s="24"/>
      <c r="V941" s="24"/>
      <c r="W941" s="24"/>
      <c r="X941" s="24"/>
      <c r="Y941" s="24"/>
      <c r="Z941" s="24"/>
      <c r="AA941" s="24"/>
      <c r="AB941" s="24"/>
      <c r="AC941" s="24"/>
    </row>
    <row r="942">
      <c r="A942" s="24"/>
      <c r="B942" s="24"/>
      <c r="C942" s="24"/>
      <c r="D942" s="24"/>
      <c r="E942" s="24"/>
      <c r="F942" s="24"/>
      <c r="G942" s="24"/>
      <c r="H942" s="27"/>
      <c r="I942" s="24"/>
      <c r="J942" s="24"/>
      <c r="K942" s="24"/>
      <c r="L942" s="24"/>
      <c r="M942" s="24"/>
      <c r="N942" s="24"/>
      <c r="O942" s="24"/>
      <c r="P942" s="24"/>
      <c r="Q942" s="24"/>
      <c r="R942" s="24"/>
      <c r="S942" s="24"/>
      <c r="T942" s="24"/>
      <c r="U942" s="24"/>
      <c r="V942" s="24"/>
      <c r="W942" s="24"/>
      <c r="X942" s="24"/>
      <c r="Y942" s="24"/>
      <c r="Z942" s="24"/>
      <c r="AA942" s="24"/>
      <c r="AB942" s="24"/>
      <c r="AC942" s="24"/>
    </row>
    <row r="943">
      <c r="A943" s="24"/>
      <c r="B943" s="24"/>
      <c r="C943" s="24"/>
      <c r="D943" s="24"/>
      <c r="E943" s="24"/>
      <c r="F943" s="24"/>
      <c r="G943" s="24"/>
      <c r="H943" s="27"/>
      <c r="I943" s="24"/>
      <c r="J943" s="24"/>
      <c r="K943" s="24"/>
      <c r="L943" s="24"/>
      <c r="M943" s="24"/>
      <c r="N943" s="24"/>
      <c r="O943" s="24"/>
      <c r="P943" s="24"/>
      <c r="Q943" s="24"/>
      <c r="R943" s="24"/>
      <c r="S943" s="24"/>
      <c r="T943" s="24"/>
      <c r="U943" s="24"/>
      <c r="V943" s="24"/>
      <c r="W943" s="24"/>
      <c r="X943" s="24"/>
      <c r="Y943" s="24"/>
      <c r="Z943" s="24"/>
      <c r="AA943" s="24"/>
      <c r="AB943" s="24"/>
      <c r="AC943" s="24"/>
    </row>
    <row r="944">
      <c r="A944" s="24"/>
      <c r="B944" s="24"/>
      <c r="C944" s="24"/>
      <c r="D944" s="24"/>
      <c r="E944" s="24"/>
      <c r="F944" s="24"/>
      <c r="G944" s="24"/>
      <c r="H944" s="27"/>
      <c r="I944" s="24"/>
      <c r="J944" s="24"/>
      <c r="K944" s="24"/>
      <c r="L944" s="24"/>
      <c r="M944" s="24"/>
      <c r="N944" s="24"/>
      <c r="O944" s="24"/>
      <c r="P944" s="24"/>
      <c r="Q944" s="24"/>
      <c r="R944" s="24"/>
      <c r="S944" s="24"/>
      <c r="T944" s="24"/>
      <c r="U944" s="24"/>
      <c r="V944" s="24"/>
      <c r="W944" s="24"/>
      <c r="X944" s="24"/>
      <c r="Y944" s="24"/>
      <c r="Z944" s="24"/>
      <c r="AA944" s="24"/>
      <c r="AB944" s="24"/>
      <c r="AC944" s="24"/>
    </row>
    <row r="945">
      <c r="A945" s="24"/>
      <c r="B945" s="24"/>
      <c r="C945" s="24"/>
      <c r="D945" s="24"/>
      <c r="E945" s="24"/>
      <c r="F945" s="24"/>
      <c r="G945" s="24"/>
      <c r="H945" s="27"/>
      <c r="I945" s="24"/>
      <c r="J945" s="24"/>
      <c r="K945" s="24"/>
      <c r="L945" s="24"/>
      <c r="M945" s="24"/>
      <c r="N945" s="24"/>
      <c r="O945" s="24"/>
      <c r="P945" s="24"/>
      <c r="Q945" s="24"/>
      <c r="R945" s="24"/>
      <c r="S945" s="24"/>
      <c r="T945" s="24"/>
      <c r="U945" s="24"/>
      <c r="V945" s="24"/>
      <c r="W945" s="24"/>
      <c r="X945" s="24"/>
      <c r="Y945" s="24"/>
      <c r="Z945" s="24"/>
      <c r="AA945" s="24"/>
      <c r="AB945" s="24"/>
      <c r="AC945" s="24"/>
    </row>
    <row r="946">
      <c r="A946" s="24"/>
      <c r="B946" s="24"/>
      <c r="C946" s="24"/>
      <c r="D946" s="24"/>
      <c r="E946" s="24"/>
      <c r="F946" s="24"/>
      <c r="G946" s="24"/>
      <c r="H946" s="27"/>
      <c r="I946" s="24"/>
      <c r="J946" s="24"/>
      <c r="K946" s="24"/>
      <c r="L946" s="24"/>
      <c r="M946" s="24"/>
      <c r="N946" s="24"/>
      <c r="O946" s="24"/>
      <c r="P946" s="24"/>
      <c r="Q946" s="24"/>
      <c r="R946" s="24"/>
      <c r="S946" s="24"/>
      <c r="T946" s="24"/>
      <c r="U946" s="24"/>
      <c r="V946" s="24"/>
      <c r="W946" s="24"/>
      <c r="X946" s="24"/>
      <c r="Y946" s="24"/>
      <c r="Z946" s="24"/>
      <c r="AA946" s="24"/>
      <c r="AB946" s="24"/>
      <c r="AC946" s="24"/>
    </row>
    <row r="947">
      <c r="A947" s="24"/>
      <c r="B947" s="24"/>
      <c r="C947" s="24"/>
      <c r="D947" s="24"/>
      <c r="E947" s="24"/>
      <c r="F947" s="24"/>
      <c r="G947" s="24"/>
      <c r="H947" s="27"/>
      <c r="I947" s="24"/>
      <c r="J947" s="24"/>
      <c r="K947" s="24"/>
      <c r="L947" s="24"/>
      <c r="M947" s="24"/>
      <c r="N947" s="24"/>
      <c r="O947" s="24"/>
      <c r="P947" s="24"/>
      <c r="Q947" s="24"/>
      <c r="R947" s="24"/>
      <c r="S947" s="24"/>
      <c r="T947" s="24"/>
      <c r="U947" s="24"/>
      <c r="V947" s="24"/>
      <c r="W947" s="24"/>
      <c r="X947" s="24"/>
      <c r="Y947" s="24"/>
      <c r="Z947" s="24"/>
      <c r="AA947" s="24"/>
      <c r="AB947" s="24"/>
      <c r="AC947" s="24"/>
    </row>
    <row r="948">
      <c r="A948" s="24"/>
      <c r="B948" s="24"/>
      <c r="C948" s="24"/>
      <c r="D948" s="24"/>
      <c r="E948" s="24"/>
      <c r="F948" s="24"/>
      <c r="G948" s="24"/>
      <c r="H948" s="27"/>
      <c r="I948" s="24"/>
      <c r="J948" s="24"/>
      <c r="K948" s="24"/>
      <c r="L948" s="24"/>
      <c r="M948" s="24"/>
      <c r="N948" s="24"/>
      <c r="O948" s="24"/>
      <c r="P948" s="24"/>
      <c r="Q948" s="24"/>
      <c r="R948" s="24"/>
      <c r="S948" s="24"/>
      <c r="T948" s="24"/>
      <c r="U948" s="24"/>
      <c r="V948" s="24"/>
      <c r="W948" s="24"/>
      <c r="X948" s="24"/>
      <c r="Y948" s="24"/>
      <c r="Z948" s="24"/>
      <c r="AA948" s="24"/>
      <c r="AB948" s="24"/>
      <c r="AC948" s="24"/>
    </row>
    <row r="949">
      <c r="A949" s="24"/>
      <c r="B949" s="24"/>
      <c r="C949" s="24"/>
      <c r="D949" s="24"/>
      <c r="E949" s="24"/>
      <c r="F949" s="24"/>
      <c r="G949" s="24"/>
      <c r="H949" s="27"/>
      <c r="I949" s="24"/>
      <c r="J949" s="24"/>
      <c r="K949" s="24"/>
      <c r="L949" s="24"/>
      <c r="M949" s="24"/>
      <c r="N949" s="24"/>
      <c r="O949" s="24"/>
      <c r="P949" s="24"/>
      <c r="Q949" s="24"/>
      <c r="R949" s="24"/>
      <c r="S949" s="24"/>
      <c r="T949" s="24"/>
      <c r="U949" s="24"/>
      <c r="V949" s="24"/>
      <c r="W949" s="24"/>
      <c r="X949" s="24"/>
      <c r="Y949" s="24"/>
      <c r="Z949" s="24"/>
      <c r="AA949" s="24"/>
      <c r="AB949" s="24"/>
      <c r="AC949" s="24"/>
    </row>
    <row r="950">
      <c r="A950" s="24"/>
      <c r="B950" s="24"/>
      <c r="C950" s="24"/>
      <c r="D950" s="24"/>
      <c r="E950" s="24"/>
      <c r="F950" s="24"/>
      <c r="G950" s="24"/>
      <c r="H950" s="27"/>
      <c r="I950" s="24"/>
      <c r="J950" s="24"/>
      <c r="K950" s="24"/>
      <c r="L950" s="24"/>
      <c r="M950" s="24"/>
      <c r="N950" s="24"/>
      <c r="O950" s="24"/>
      <c r="P950" s="24"/>
      <c r="Q950" s="24"/>
      <c r="R950" s="24"/>
      <c r="S950" s="24"/>
      <c r="T950" s="24"/>
      <c r="U950" s="24"/>
      <c r="V950" s="24"/>
      <c r="W950" s="24"/>
      <c r="X950" s="24"/>
      <c r="Y950" s="24"/>
      <c r="Z950" s="24"/>
      <c r="AA950" s="24"/>
      <c r="AB950" s="24"/>
      <c r="AC950" s="24"/>
    </row>
    <row r="951">
      <c r="A951" s="24"/>
      <c r="B951" s="24"/>
      <c r="C951" s="24"/>
      <c r="D951" s="24"/>
      <c r="E951" s="24"/>
      <c r="F951" s="24"/>
      <c r="G951" s="24"/>
      <c r="H951" s="27"/>
      <c r="I951" s="24"/>
      <c r="J951" s="24"/>
      <c r="K951" s="24"/>
      <c r="L951" s="24"/>
      <c r="M951" s="24"/>
      <c r="N951" s="24"/>
      <c r="O951" s="24"/>
      <c r="P951" s="24"/>
      <c r="Q951" s="24"/>
      <c r="R951" s="24"/>
      <c r="S951" s="24"/>
      <c r="T951" s="24"/>
      <c r="U951" s="24"/>
      <c r="V951" s="24"/>
      <c r="W951" s="24"/>
      <c r="X951" s="24"/>
      <c r="Y951" s="24"/>
      <c r="Z951" s="24"/>
      <c r="AA951" s="24"/>
      <c r="AB951" s="24"/>
      <c r="AC951" s="24"/>
    </row>
    <row r="952">
      <c r="A952" s="24"/>
      <c r="B952" s="24"/>
      <c r="C952" s="24"/>
      <c r="D952" s="24"/>
      <c r="E952" s="24"/>
      <c r="F952" s="24"/>
      <c r="G952" s="24"/>
      <c r="H952" s="27"/>
      <c r="I952" s="24"/>
      <c r="J952" s="24"/>
      <c r="K952" s="24"/>
      <c r="L952" s="24"/>
      <c r="M952" s="24"/>
      <c r="N952" s="24"/>
      <c r="O952" s="24"/>
      <c r="P952" s="24"/>
      <c r="Q952" s="24"/>
      <c r="R952" s="24"/>
      <c r="S952" s="24"/>
      <c r="T952" s="24"/>
      <c r="U952" s="24"/>
      <c r="V952" s="24"/>
      <c r="W952" s="24"/>
      <c r="X952" s="24"/>
      <c r="Y952" s="24"/>
      <c r="Z952" s="24"/>
      <c r="AA952" s="24"/>
      <c r="AB952" s="24"/>
      <c r="AC952" s="24"/>
    </row>
    <row r="953">
      <c r="A953" s="24"/>
      <c r="B953" s="24"/>
      <c r="C953" s="24"/>
      <c r="D953" s="24"/>
      <c r="E953" s="24"/>
      <c r="F953" s="24"/>
      <c r="G953" s="24"/>
      <c r="H953" s="27"/>
      <c r="I953" s="24"/>
      <c r="J953" s="24"/>
      <c r="K953" s="24"/>
      <c r="L953" s="24"/>
      <c r="M953" s="24"/>
      <c r="N953" s="24"/>
      <c r="O953" s="24"/>
      <c r="P953" s="24"/>
      <c r="Q953" s="24"/>
      <c r="R953" s="24"/>
      <c r="S953" s="24"/>
      <c r="T953" s="24"/>
      <c r="U953" s="24"/>
      <c r="V953" s="24"/>
      <c r="W953" s="24"/>
      <c r="X953" s="24"/>
      <c r="Y953" s="24"/>
      <c r="Z953" s="24"/>
      <c r="AA953" s="24"/>
      <c r="AB953" s="24"/>
      <c r="AC953" s="24"/>
    </row>
    <row r="954">
      <c r="A954" s="24"/>
      <c r="B954" s="24"/>
      <c r="C954" s="24"/>
      <c r="D954" s="24"/>
      <c r="E954" s="24"/>
      <c r="F954" s="24"/>
      <c r="G954" s="24"/>
      <c r="H954" s="27"/>
      <c r="I954" s="24"/>
      <c r="J954" s="24"/>
      <c r="K954" s="24"/>
      <c r="L954" s="24"/>
      <c r="M954" s="24"/>
      <c r="N954" s="24"/>
      <c r="O954" s="24"/>
      <c r="P954" s="24"/>
      <c r="Q954" s="24"/>
      <c r="R954" s="24"/>
      <c r="S954" s="24"/>
      <c r="T954" s="24"/>
      <c r="U954" s="24"/>
      <c r="V954" s="24"/>
      <c r="W954" s="24"/>
      <c r="X954" s="24"/>
      <c r="Y954" s="24"/>
      <c r="Z954" s="24"/>
      <c r="AA954" s="24"/>
      <c r="AB954" s="24"/>
      <c r="AC954" s="24"/>
    </row>
    <row r="955">
      <c r="A955" s="24"/>
      <c r="B955" s="24"/>
      <c r="C955" s="24"/>
      <c r="D955" s="24"/>
      <c r="E955" s="24"/>
      <c r="F955" s="24"/>
      <c r="G955" s="24"/>
      <c r="H955" s="27"/>
      <c r="I955" s="24"/>
      <c r="J955" s="24"/>
      <c r="K955" s="24"/>
      <c r="L955" s="24"/>
      <c r="M955" s="24"/>
      <c r="N955" s="24"/>
      <c r="O955" s="24"/>
      <c r="P955" s="24"/>
      <c r="Q955" s="24"/>
      <c r="R955" s="24"/>
      <c r="S955" s="24"/>
      <c r="T955" s="24"/>
      <c r="U955" s="24"/>
      <c r="V955" s="24"/>
      <c r="W955" s="24"/>
      <c r="X955" s="24"/>
      <c r="Y955" s="24"/>
      <c r="Z955" s="24"/>
      <c r="AA955" s="24"/>
      <c r="AB955" s="24"/>
      <c r="AC955" s="24"/>
    </row>
    <row r="956">
      <c r="A956" s="24"/>
      <c r="B956" s="24"/>
      <c r="C956" s="24"/>
      <c r="D956" s="24"/>
      <c r="E956" s="24"/>
      <c r="F956" s="24"/>
      <c r="G956" s="24"/>
      <c r="H956" s="27"/>
      <c r="I956" s="24"/>
      <c r="J956" s="24"/>
      <c r="K956" s="24"/>
      <c r="L956" s="24"/>
      <c r="M956" s="24"/>
      <c r="N956" s="24"/>
      <c r="O956" s="24"/>
      <c r="P956" s="24"/>
      <c r="Q956" s="24"/>
      <c r="R956" s="24"/>
      <c r="S956" s="24"/>
      <c r="T956" s="24"/>
      <c r="U956" s="24"/>
      <c r="V956" s="24"/>
      <c r="W956" s="24"/>
      <c r="X956" s="24"/>
      <c r="Y956" s="24"/>
      <c r="Z956" s="24"/>
      <c r="AA956" s="24"/>
      <c r="AB956" s="24"/>
      <c r="AC956" s="24"/>
    </row>
    <row r="957">
      <c r="A957" s="24"/>
      <c r="B957" s="24"/>
      <c r="C957" s="24"/>
      <c r="D957" s="24"/>
      <c r="E957" s="24"/>
      <c r="F957" s="24"/>
      <c r="G957" s="24"/>
      <c r="H957" s="27"/>
      <c r="I957" s="24"/>
      <c r="J957" s="24"/>
      <c r="K957" s="24"/>
      <c r="L957" s="24"/>
      <c r="M957" s="24"/>
      <c r="N957" s="24"/>
      <c r="O957" s="24"/>
      <c r="P957" s="24"/>
      <c r="Q957" s="24"/>
      <c r="R957" s="24"/>
      <c r="S957" s="24"/>
      <c r="T957" s="24"/>
      <c r="U957" s="24"/>
      <c r="V957" s="24"/>
      <c r="W957" s="24"/>
      <c r="X957" s="24"/>
      <c r="Y957" s="24"/>
      <c r="Z957" s="24"/>
      <c r="AA957" s="24"/>
      <c r="AB957" s="24"/>
      <c r="AC957" s="24"/>
    </row>
    <row r="958">
      <c r="A958" s="24"/>
      <c r="B958" s="24"/>
      <c r="C958" s="24"/>
      <c r="D958" s="24"/>
      <c r="E958" s="24"/>
      <c r="F958" s="24"/>
      <c r="G958" s="24"/>
      <c r="H958" s="27"/>
      <c r="I958" s="24"/>
      <c r="J958" s="24"/>
      <c r="K958" s="24"/>
      <c r="L958" s="24"/>
      <c r="M958" s="24"/>
      <c r="N958" s="24"/>
      <c r="O958" s="24"/>
      <c r="P958" s="24"/>
      <c r="Q958" s="24"/>
      <c r="R958" s="24"/>
      <c r="S958" s="24"/>
      <c r="T958" s="24"/>
      <c r="U958" s="24"/>
      <c r="V958" s="24"/>
      <c r="W958" s="24"/>
      <c r="X958" s="24"/>
      <c r="Y958" s="24"/>
      <c r="Z958" s="24"/>
      <c r="AA958" s="24"/>
      <c r="AB958" s="24"/>
      <c r="AC958" s="24"/>
    </row>
    <row r="959">
      <c r="A959" s="24"/>
      <c r="B959" s="24"/>
      <c r="C959" s="24"/>
      <c r="D959" s="24"/>
      <c r="E959" s="24"/>
      <c r="F959" s="24"/>
      <c r="G959" s="24"/>
      <c r="H959" s="27"/>
      <c r="I959" s="24"/>
      <c r="J959" s="24"/>
      <c r="K959" s="24"/>
      <c r="L959" s="24"/>
      <c r="M959" s="24"/>
      <c r="N959" s="24"/>
      <c r="O959" s="24"/>
      <c r="P959" s="24"/>
      <c r="Q959" s="24"/>
      <c r="R959" s="24"/>
      <c r="S959" s="24"/>
      <c r="T959" s="24"/>
      <c r="U959" s="24"/>
      <c r="V959" s="24"/>
      <c r="W959" s="24"/>
      <c r="X959" s="24"/>
      <c r="Y959" s="24"/>
      <c r="Z959" s="24"/>
      <c r="AA959" s="24"/>
      <c r="AB959" s="24"/>
      <c r="AC959" s="24"/>
    </row>
    <row r="960">
      <c r="A960" s="24"/>
      <c r="B960" s="24"/>
      <c r="C960" s="24"/>
      <c r="D960" s="24"/>
      <c r="E960" s="24"/>
      <c r="F960" s="24"/>
      <c r="G960" s="24"/>
      <c r="H960" s="27"/>
      <c r="I960" s="24"/>
      <c r="J960" s="24"/>
      <c r="K960" s="24"/>
      <c r="L960" s="24"/>
      <c r="M960" s="24"/>
      <c r="N960" s="24"/>
      <c r="O960" s="24"/>
      <c r="P960" s="24"/>
      <c r="Q960" s="24"/>
      <c r="R960" s="24"/>
      <c r="S960" s="24"/>
      <c r="T960" s="24"/>
      <c r="U960" s="24"/>
      <c r="V960" s="24"/>
      <c r="W960" s="24"/>
      <c r="X960" s="24"/>
      <c r="Y960" s="24"/>
      <c r="Z960" s="24"/>
      <c r="AA960" s="24"/>
      <c r="AB960" s="24"/>
      <c r="AC960" s="24"/>
    </row>
    <row r="961">
      <c r="A961" s="24"/>
      <c r="B961" s="24"/>
      <c r="C961" s="24"/>
      <c r="D961" s="24"/>
      <c r="E961" s="24"/>
      <c r="F961" s="24"/>
      <c r="G961" s="24"/>
      <c r="H961" s="27"/>
      <c r="I961" s="24"/>
      <c r="J961" s="24"/>
      <c r="K961" s="24"/>
      <c r="L961" s="24"/>
      <c r="M961" s="24"/>
      <c r="N961" s="24"/>
      <c r="O961" s="24"/>
      <c r="P961" s="24"/>
      <c r="Q961" s="24"/>
      <c r="R961" s="24"/>
      <c r="S961" s="24"/>
      <c r="T961" s="24"/>
      <c r="U961" s="24"/>
      <c r="V961" s="24"/>
      <c r="W961" s="24"/>
      <c r="X961" s="24"/>
      <c r="Y961" s="24"/>
      <c r="Z961" s="24"/>
      <c r="AA961" s="24"/>
      <c r="AB961" s="24"/>
      <c r="AC961" s="24"/>
    </row>
    <row r="962">
      <c r="A962" s="24"/>
      <c r="B962" s="24"/>
      <c r="C962" s="24"/>
      <c r="D962" s="24"/>
      <c r="E962" s="24"/>
      <c r="F962" s="24"/>
      <c r="G962" s="24"/>
      <c r="H962" s="27"/>
      <c r="I962" s="24"/>
      <c r="J962" s="24"/>
      <c r="K962" s="24"/>
      <c r="L962" s="24"/>
      <c r="M962" s="24"/>
      <c r="N962" s="24"/>
      <c r="O962" s="24"/>
      <c r="P962" s="24"/>
      <c r="Q962" s="24"/>
      <c r="R962" s="24"/>
      <c r="S962" s="24"/>
      <c r="T962" s="24"/>
      <c r="U962" s="24"/>
      <c r="V962" s="24"/>
      <c r="W962" s="24"/>
      <c r="X962" s="24"/>
      <c r="Y962" s="24"/>
      <c r="Z962" s="24"/>
      <c r="AA962" s="24"/>
      <c r="AB962" s="24"/>
      <c r="AC962" s="24"/>
    </row>
    <row r="963">
      <c r="A963" s="24"/>
      <c r="B963" s="24"/>
      <c r="C963" s="24"/>
      <c r="D963" s="24"/>
      <c r="E963" s="24"/>
      <c r="F963" s="24"/>
      <c r="G963" s="24"/>
      <c r="H963" s="27"/>
      <c r="I963" s="24"/>
      <c r="J963" s="24"/>
      <c r="K963" s="24"/>
      <c r="L963" s="24"/>
      <c r="M963" s="24"/>
      <c r="N963" s="24"/>
      <c r="O963" s="24"/>
      <c r="P963" s="24"/>
      <c r="Q963" s="24"/>
      <c r="R963" s="24"/>
      <c r="S963" s="24"/>
      <c r="T963" s="24"/>
      <c r="U963" s="24"/>
      <c r="V963" s="24"/>
      <c r="W963" s="24"/>
      <c r="X963" s="24"/>
      <c r="Y963" s="24"/>
      <c r="Z963" s="24"/>
      <c r="AA963" s="24"/>
      <c r="AB963" s="24"/>
      <c r="AC963" s="24"/>
    </row>
    <row r="964">
      <c r="A964" s="24"/>
      <c r="B964" s="24"/>
      <c r="C964" s="24"/>
      <c r="D964" s="24"/>
      <c r="E964" s="24"/>
      <c r="F964" s="24"/>
      <c r="G964" s="24"/>
      <c r="H964" s="27"/>
      <c r="I964" s="24"/>
      <c r="J964" s="24"/>
      <c r="K964" s="24"/>
      <c r="L964" s="24"/>
      <c r="M964" s="24"/>
      <c r="N964" s="24"/>
      <c r="O964" s="24"/>
      <c r="P964" s="24"/>
      <c r="Q964" s="24"/>
      <c r="R964" s="24"/>
      <c r="S964" s="24"/>
      <c r="T964" s="24"/>
      <c r="U964" s="24"/>
      <c r="V964" s="24"/>
      <c r="W964" s="24"/>
      <c r="X964" s="24"/>
      <c r="Y964" s="24"/>
      <c r="Z964" s="24"/>
      <c r="AA964" s="24"/>
      <c r="AB964" s="24"/>
      <c r="AC964" s="24"/>
    </row>
    <row r="965">
      <c r="A965" s="24"/>
      <c r="B965" s="24"/>
      <c r="C965" s="24"/>
      <c r="D965" s="24"/>
      <c r="E965" s="24"/>
      <c r="F965" s="24"/>
      <c r="G965" s="24"/>
      <c r="H965" s="27"/>
      <c r="I965" s="24"/>
      <c r="J965" s="24"/>
      <c r="K965" s="24"/>
      <c r="L965" s="24"/>
      <c r="M965" s="24"/>
      <c r="N965" s="24"/>
      <c r="O965" s="24"/>
      <c r="P965" s="24"/>
      <c r="Q965" s="24"/>
      <c r="R965" s="24"/>
      <c r="S965" s="24"/>
      <c r="T965" s="24"/>
      <c r="U965" s="24"/>
      <c r="V965" s="24"/>
      <c r="W965" s="24"/>
      <c r="X965" s="24"/>
      <c r="Y965" s="24"/>
      <c r="Z965" s="24"/>
      <c r="AA965" s="24"/>
      <c r="AB965" s="24"/>
      <c r="AC965" s="24"/>
    </row>
    <row r="966">
      <c r="A966" s="24"/>
      <c r="B966" s="24"/>
      <c r="C966" s="24"/>
      <c r="D966" s="24"/>
      <c r="E966" s="24"/>
      <c r="F966" s="24"/>
      <c r="G966" s="24"/>
      <c r="H966" s="27"/>
      <c r="I966" s="24"/>
      <c r="J966" s="24"/>
      <c r="K966" s="24"/>
      <c r="L966" s="24"/>
      <c r="M966" s="24"/>
      <c r="N966" s="24"/>
      <c r="O966" s="24"/>
      <c r="P966" s="24"/>
      <c r="Q966" s="24"/>
      <c r="R966" s="24"/>
      <c r="S966" s="24"/>
      <c r="T966" s="24"/>
      <c r="U966" s="24"/>
      <c r="V966" s="24"/>
      <c r="W966" s="24"/>
      <c r="X966" s="24"/>
      <c r="Y966" s="24"/>
      <c r="Z966" s="24"/>
      <c r="AA966" s="24"/>
      <c r="AB966" s="24"/>
      <c r="AC966" s="24"/>
    </row>
    <row r="967">
      <c r="A967" s="24"/>
      <c r="B967" s="24"/>
      <c r="C967" s="24"/>
      <c r="D967" s="24"/>
      <c r="E967" s="24"/>
      <c r="F967" s="24"/>
      <c r="G967" s="24"/>
      <c r="H967" s="27"/>
      <c r="I967" s="24"/>
      <c r="J967" s="24"/>
      <c r="K967" s="24"/>
      <c r="L967" s="24"/>
      <c r="M967" s="24"/>
      <c r="N967" s="24"/>
      <c r="O967" s="24"/>
      <c r="P967" s="24"/>
      <c r="Q967" s="24"/>
      <c r="R967" s="24"/>
      <c r="S967" s="24"/>
      <c r="T967" s="24"/>
      <c r="U967" s="24"/>
      <c r="V967" s="24"/>
      <c r="W967" s="24"/>
      <c r="X967" s="24"/>
      <c r="Y967" s="24"/>
      <c r="Z967" s="24"/>
      <c r="AA967" s="24"/>
      <c r="AB967" s="24"/>
      <c r="AC967" s="24"/>
    </row>
    <row r="968">
      <c r="A968" s="24"/>
      <c r="B968" s="24"/>
      <c r="C968" s="24"/>
      <c r="D968" s="24"/>
      <c r="E968" s="24"/>
      <c r="F968" s="24"/>
      <c r="G968" s="24"/>
      <c r="H968" s="27"/>
      <c r="I968" s="24"/>
      <c r="J968" s="24"/>
      <c r="K968" s="24"/>
      <c r="L968" s="24"/>
      <c r="M968" s="24"/>
      <c r="N968" s="24"/>
      <c r="O968" s="24"/>
      <c r="P968" s="24"/>
      <c r="Q968" s="24"/>
      <c r="R968" s="24"/>
      <c r="S968" s="24"/>
      <c r="T968" s="24"/>
      <c r="U968" s="24"/>
      <c r="V968" s="24"/>
      <c r="W968" s="24"/>
      <c r="X968" s="24"/>
      <c r="Y968" s="24"/>
      <c r="Z968" s="24"/>
      <c r="AA968" s="24"/>
      <c r="AB968" s="24"/>
      <c r="AC968" s="24"/>
    </row>
    <row r="969">
      <c r="A969" s="24"/>
      <c r="B969" s="24"/>
      <c r="C969" s="24"/>
      <c r="D969" s="24"/>
      <c r="E969" s="24"/>
      <c r="F969" s="24"/>
      <c r="G969" s="24"/>
      <c r="H969" s="27"/>
      <c r="I969" s="24"/>
      <c r="J969" s="24"/>
      <c r="K969" s="24"/>
      <c r="L969" s="24"/>
      <c r="M969" s="24"/>
      <c r="N969" s="24"/>
      <c r="O969" s="24"/>
      <c r="P969" s="24"/>
      <c r="Q969" s="24"/>
      <c r="R969" s="24"/>
      <c r="S969" s="24"/>
      <c r="T969" s="24"/>
      <c r="U969" s="24"/>
      <c r="V969" s="24"/>
      <c r="W969" s="24"/>
      <c r="X969" s="24"/>
      <c r="Y969" s="24"/>
      <c r="Z969" s="24"/>
      <c r="AA969" s="24"/>
      <c r="AB969" s="24"/>
      <c r="AC969" s="24"/>
    </row>
    <row r="970">
      <c r="A970" s="24"/>
      <c r="B970" s="24"/>
      <c r="C970" s="24"/>
      <c r="D970" s="24"/>
      <c r="E970" s="24"/>
      <c r="F970" s="24"/>
      <c r="G970" s="24"/>
      <c r="H970" s="27"/>
      <c r="I970" s="24"/>
      <c r="J970" s="24"/>
      <c r="K970" s="24"/>
      <c r="L970" s="24"/>
      <c r="M970" s="24"/>
      <c r="N970" s="24"/>
      <c r="O970" s="24"/>
      <c r="P970" s="24"/>
      <c r="Q970" s="24"/>
      <c r="R970" s="24"/>
      <c r="S970" s="24"/>
      <c r="T970" s="24"/>
      <c r="U970" s="24"/>
      <c r="V970" s="24"/>
      <c r="W970" s="24"/>
      <c r="X970" s="24"/>
      <c r="Y970" s="24"/>
      <c r="Z970" s="24"/>
      <c r="AA970" s="24"/>
      <c r="AB970" s="24"/>
      <c r="AC970" s="24"/>
    </row>
    <row r="971">
      <c r="A971" s="24"/>
      <c r="B971" s="24"/>
      <c r="C971" s="24"/>
      <c r="D971" s="24"/>
      <c r="E971" s="24"/>
      <c r="F971" s="24"/>
      <c r="G971" s="24"/>
      <c r="H971" s="27"/>
      <c r="I971" s="24"/>
      <c r="J971" s="24"/>
      <c r="K971" s="24"/>
      <c r="L971" s="24"/>
      <c r="M971" s="24"/>
      <c r="N971" s="24"/>
      <c r="O971" s="24"/>
      <c r="P971" s="24"/>
      <c r="Q971" s="24"/>
      <c r="R971" s="24"/>
      <c r="S971" s="24"/>
      <c r="T971" s="24"/>
      <c r="U971" s="24"/>
      <c r="V971" s="24"/>
      <c r="W971" s="24"/>
      <c r="X971" s="24"/>
      <c r="Y971" s="24"/>
      <c r="Z971" s="24"/>
      <c r="AA971" s="24"/>
      <c r="AB971" s="24"/>
      <c r="AC971" s="24"/>
    </row>
    <row r="972">
      <c r="A972" s="24"/>
      <c r="B972" s="24"/>
      <c r="C972" s="24"/>
      <c r="D972" s="24"/>
      <c r="E972" s="24"/>
      <c r="F972" s="24"/>
      <c r="G972" s="24"/>
      <c r="H972" s="27"/>
      <c r="I972" s="24"/>
      <c r="J972" s="24"/>
      <c r="K972" s="24"/>
      <c r="L972" s="24"/>
      <c r="M972" s="24"/>
      <c r="N972" s="24"/>
      <c r="O972" s="24"/>
      <c r="P972" s="24"/>
      <c r="Q972" s="24"/>
      <c r="R972" s="24"/>
      <c r="S972" s="24"/>
      <c r="T972" s="24"/>
      <c r="U972" s="24"/>
      <c r="V972" s="24"/>
      <c r="W972" s="24"/>
      <c r="X972" s="24"/>
      <c r="Y972" s="24"/>
      <c r="Z972" s="24"/>
      <c r="AA972" s="24"/>
      <c r="AB972" s="24"/>
      <c r="AC972" s="24"/>
    </row>
    <row r="973">
      <c r="A973" s="24"/>
      <c r="B973" s="24"/>
      <c r="C973" s="24"/>
      <c r="D973" s="24"/>
      <c r="E973" s="24"/>
      <c r="F973" s="24"/>
      <c r="G973" s="24"/>
      <c r="H973" s="27"/>
      <c r="I973" s="24"/>
      <c r="J973" s="24"/>
      <c r="K973" s="24"/>
      <c r="L973" s="24"/>
      <c r="M973" s="24"/>
      <c r="N973" s="24"/>
      <c r="O973" s="24"/>
      <c r="P973" s="24"/>
      <c r="Q973" s="24"/>
      <c r="R973" s="24"/>
      <c r="S973" s="24"/>
      <c r="T973" s="24"/>
      <c r="U973" s="24"/>
      <c r="V973" s="24"/>
      <c r="W973" s="24"/>
      <c r="X973" s="24"/>
      <c r="Y973" s="24"/>
      <c r="Z973" s="24"/>
      <c r="AA973" s="24"/>
      <c r="AB973" s="24"/>
      <c r="AC973" s="24"/>
    </row>
    <row r="974">
      <c r="A974" s="24"/>
      <c r="B974" s="24"/>
      <c r="C974" s="24"/>
      <c r="D974" s="24"/>
      <c r="E974" s="24"/>
      <c r="F974" s="24"/>
      <c r="G974" s="24"/>
      <c r="H974" s="27"/>
      <c r="I974" s="24"/>
      <c r="J974" s="24"/>
      <c r="K974" s="24"/>
      <c r="L974" s="24"/>
      <c r="M974" s="24"/>
      <c r="N974" s="24"/>
      <c r="O974" s="24"/>
      <c r="P974" s="24"/>
      <c r="Q974" s="24"/>
      <c r="R974" s="24"/>
      <c r="S974" s="24"/>
      <c r="T974" s="24"/>
      <c r="U974" s="24"/>
      <c r="V974" s="24"/>
      <c r="W974" s="24"/>
      <c r="X974" s="24"/>
      <c r="Y974" s="24"/>
      <c r="Z974" s="24"/>
      <c r="AA974" s="24"/>
      <c r="AB974" s="24"/>
      <c r="AC974" s="24"/>
    </row>
    <row r="975">
      <c r="A975" s="24"/>
      <c r="B975" s="24"/>
      <c r="C975" s="24"/>
      <c r="D975" s="24"/>
      <c r="E975" s="24"/>
      <c r="F975" s="24"/>
      <c r="G975" s="24"/>
      <c r="H975" s="27"/>
      <c r="I975" s="24"/>
      <c r="J975" s="24"/>
      <c r="K975" s="24"/>
      <c r="L975" s="24"/>
      <c r="M975" s="24"/>
      <c r="N975" s="24"/>
      <c r="O975" s="24"/>
      <c r="P975" s="24"/>
      <c r="Q975" s="24"/>
      <c r="R975" s="24"/>
      <c r="S975" s="24"/>
      <c r="T975" s="24"/>
      <c r="U975" s="24"/>
      <c r="V975" s="24"/>
      <c r="W975" s="24"/>
      <c r="X975" s="24"/>
      <c r="Y975" s="24"/>
      <c r="Z975" s="24"/>
      <c r="AA975" s="24"/>
      <c r="AB975" s="24"/>
      <c r="AC975" s="24"/>
    </row>
    <row r="976">
      <c r="A976" s="24"/>
      <c r="B976" s="24"/>
      <c r="C976" s="24"/>
      <c r="D976" s="24"/>
      <c r="E976" s="24"/>
      <c r="F976" s="24"/>
      <c r="G976" s="24"/>
      <c r="H976" s="27"/>
      <c r="I976" s="24"/>
      <c r="J976" s="24"/>
      <c r="K976" s="24"/>
      <c r="L976" s="24"/>
      <c r="M976" s="24"/>
      <c r="N976" s="24"/>
      <c r="O976" s="24"/>
      <c r="P976" s="24"/>
      <c r="Q976" s="24"/>
      <c r="R976" s="24"/>
      <c r="S976" s="24"/>
      <c r="T976" s="24"/>
      <c r="U976" s="24"/>
      <c r="V976" s="24"/>
      <c r="W976" s="24"/>
      <c r="X976" s="24"/>
      <c r="Y976" s="24"/>
      <c r="Z976" s="24"/>
      <c r="AA976" s="24"/>
      <c r="AB976" s="24"/>
      <c r="AC976" s="24"/>
    </row>
    <row r="977">
      <c r="A977" s="24"/>
      <c r="B977" s="24"/>
      <c r="C977" s="24"/>
      <c r="D977" s="24"/>
      <c r="E977" s="24"/>
      <c r="F977" s="24"/>
      <c r="G977" s="24"/>
      <c r="H977" s="27"/>
      <c r="I977" s="24"/>
      <c r="J977" s="24"/>
      <c r="K977" s="24"/>
      <c r="L977" s="24"/>
      <c r="M977" s="24"/>
      <c r="N977" s="24"/>
      <c r="O977" s="24"/>
      <c r="P977" s="24"/>
      <c r="Q977" s="24"/>
      <c r="R977" s="24"/>
      <c r="S977" s="24"/>
      <c r="T977" s="24"/>
      <c r="U977" s="24"/>
      <c r="V977" s="24"/>
      <c r="W977" s="24"/>
      <c r="X977" s="24"/>
      <c r="Y977" s="24"/>
      <c r="Z977" s="24"/>
      <c r="AA977" s="24"/>
      <c r="AB977" s="24"/>
      <c r="AC977" s="24"/>
    </row>
    <row r="978">
      <c r="A978" s="24"/>
      <c r="B978" s="24"/>
      <c r="C978" s="24"/>
      <c r="D978" s="24"/>
      <c r="E978" s="24"/>
      <c r="F978" s="24"/>
      <c r="G978" s="24"/>
      <c r="H978" s="27"/>
      <c r="I978" s="24"/>
      <c r="J978" s="24"/>
      <c r="K978" s="24"/>
      <c r="L978" s="24"/>
      <c r="M978" s="24"/>
      <c r="N978" s="24"/>
      <c r="O978" s="24"/>
      <c r="P978" s="24"/>
      <c r="Q978" s="24"/>
      <c r="R978" s="24"/>
      <c r="S978" s="24"/>
      <c r="T978" s="24"/>
      <c r="U978" s="24"/>
      <c r="V978" s="24"/>
      <c r="W978" s="24"/>
      <c r="X978" s="24"/>
      <c r="Y978" s="24"/>
      <c r="Z978" s="24"/>
      <c r="AA978" s="24"/>
      <c r="AB978" s="24"/>
      <c r="AC978" s="24"/>
    </row>
    <row r="979">
      <c r="A979" s="24"/>
      <c r="B979" s="24"/>
      <c r="C979" s="24"/>
      <c r="D979" s="24"/>
      <c r="E979" s="24"/>
      <c r="F979" s="24"/>
      <c r="G979" s="24"/>
      <c r="H979" s="27"/>
      <c r="I979" s="24"/>
      <c r="J979" s="24"/>
      <c r="K979" s="24"/>
      <c r="L979" s="24"/>
      <c r="M979" s="24"/>
      <c r="N979" s="24"/>
      <c r="O979" s="24"/>
      <c r="P979" s="24"/>
      <c r="Q979" s="24"/>
      <c r="R979" s="24"/>
      <c r="S979" s="24"/>
      <c r="T979" s="24"/>
      <c r="U979" s="24"/>
      <c r="V979" s="24"/>
      <c r="W979" s="24"/>
      <c r="X979" s="24"/>
      <c r="Y979" s="24"/>
      <c r="Z979" s="24"/>
      <c r="AA979" s="24"/>
      <c r="AB979" s="24"/>
      <c r="AC979" s="24"/>
    </row>
    <row r="980">
      <c r="A980" s="24"/>
      <c r="B980" s="24"/>
      <c r="C980" s="24"/>
      <c r="D980" s="24"/>
      <c r="E980" s="24"/>
      <c r="F980" s="24"/>
      <c r="G980" s="24"/>
      <c r="H980" s="27"/>
      <c r="I980" s="24"/>
      <c r="J980" s="24"/>
      <c r="K980" s="24"/>
      <c r="L980" s="24"/>
      <c r="M980" s="24"/>
      <c r="N980" s="24"/>
      <c r="O980" s="24"/>
      <c r="P980" s="24"/>
      <c r="Q980" s="24"/>
      <c r="R980" s="24"/>
      <c r="S980" s="24"/>
      <c r="T980" s="24"/>
      <c r="U980" s="24"/>
      <c r="V980" s="24"/>
      <c r="W980" s="24"/>
      <c r="X980" s="24"/>
      <c r="Y980" s="24"/>
      <c r="Z980" s="24"/>
      <c r="AA980" s="24"/>
      <c r="AB980" s="24"/>
      <c r="AC980" s="24"/>
    </row>
    <row r="981">
      <c r="A981" s="24"/>
      <c r="B981" s="24"/>
      <c r="C981" s="24"/>
      <c r="D981" s="24"/>
      <c r="E981" s="24"/>
      <c r="F981" s="24"/>
      <c r="G981" s="24"/>
      <c r="H981" s="27"/>
      <c r="I981" s="24"/>
      <c r="J981" s="24"/>
      <c r="K981" s="24"/>
      <c r="L981" s="24"/>
      <c r="M981" s="24"/>
      <c r="N981" s="24"/>
      <c r="O981" s="24"/>
      <c r="P981" s="24"/>
      <c r="Q981" s="24"/>
      <c r="R981" s="24"/>
      <c r="S981" s="24"/>
      <c r="T981" s="24"/>
      <c r="U981" s="24"/>
      <c r="V981" s="24"/>
      <c r="W981" s="24"/>
      <c r="X981" s="24"/>
      <c r="Y981" s="24"/>
      <c r="Z981" s="24"/>
      <c r="AA981" s="24"/>
      <c r="AB981" s="24"/>
      <c r="AC981" s="24"/>
    </row>
    <row r="982">
      <c r="A982" s="24"/>
      <c r="B982" s="24"/>
      <c r="C982" s="24"/>
      <c r="D982" s="24"/>
      <c r="E982" s="24"/>
      <c r="F982" s="24"/>
      <c r="G982" s="24"/>
      <c r="H982" s="27"/>
      <c r="I982" s="24"/>
      <c r="J982" s="24"/>
      <c r="K982" s="24"/>
      <c r="L982" s="24"/>
      <c r="M982" s="24"/>
      <c r="N982" s="24"/>
      <c r="O982" s="24"/>
      <c r="P982" s="24"/>
      <c r="Q982" s="24"/>
      <c r="R982" s="24"/>
      <c r="S982" s="24"/>
      <c r="T982" s="24"/>
      <c r="U982" s="24"/>
      <c r="V982" s="24"/>
      <c r="W982" s="24"/>
      <c r="X982" s="24"/>
      <c r="Y982" s="24"/>
      <c r="Z982" s="24"/>
      <c r="AA982" s="24"/>
      <c r="AB982" s="24"/>
      <c r="AC982" s="24"/>
    </row>
    <row r="983">
      <c r="A983" s="24"/>
      <c r="B983" s="24"/>
      <c r="C983" s="24"/>
      <c r="D983" s="24"/>
      <c r="E983" s="24"/>
      <c r="F983" s="24"/>
      <c r="G983" s="24"/>
      <c r="H983" s="27"/>
      <c r="I983" s="24"/>
      <c r="J983" s="24"/>
      <c r="K983" s="24"/>
      <c r="L983" s="24"/>
      <c r="M983" s="24"/>
      <c r="N983" s="24"/>
      <c r="O983" s="24"/>
      <c r="P983" s="24"/>
      <c r="Q983" s="24"/>
      <c r="R983" s="24"/>
      <c r="S983" s="24"/>
      <c r="T983" s="24"/>
      <c r="U983" s="24"/>
      <c r="V983" s="24"/>
      <c r="W983" s="24"/>
      <c r="X983" s="24"/>
      <c r="Y983" s="24"/>
      <c r="Z983" s="24"/>
      <c r="AA983" s="24"/>
      <c r="AB983" s="24"/>
      <c r="AC983" s="24"/>
    </row>
    <row r="984">
      <c r="A984" s="24"/>
      <c r="B984" s="24"/>
      <c r="C984" s="24"/>
      <c r="D984" s="24"/>
      <c r="E984" s="24"/>
      <c r="F984" s="24"/>
      <c r="G984" s="24"/>
      <c r="H984" s="27"/>
      <c r="I984" s="24"/>
      <c r="J984" s="24"/>
      <c r="K984" s="24"/>
      <c r="L984" s="24"/>
      <c r="M984" s="24"/>
      <c r="N984" s="24"/>
      <c r="O984" s="24"/>
      <c r="P984" s="24"/>
      <c r="Q984" s="24"/>
      <c r="R984" s="24"/>
      <c r="S984" s="24"/>
      <c r="T984" s="24"/>
      <c r="U984" s="24"/>
      <c r="V984" s="24"/>
      <c r="W984" s="24"/>
      <c r="X984" s="24"/>
      <c r="Y984" s="24"/>
      <c r="Z984" s="24"/>
      <c r="AA984" s="24"/>
      <c r="AB984" s="24"/>
      <c r="AC984" s="24"/>
    </row>
    <row r="985">
      <c r="A985" s="24"/>
      <c r="B985" s="24"/>
      <c r="C985" s="24"/>
      <c r="D985" s="24"/>
      <c r="E985" s="24"/>
      <c r="F985" s="24"/>
      <c r="G985" s="24"/>
      <c r="H985" s="27"/>
      <c r="I985" s="24"/>
      <c r="J985" s="24"/>
      <c r="K985" s="24"/>
      <c r="L985" s="24"/>
      <c r="M985" s="24"/>
      <c r="N985" s="24"/>
      <c r="O985" s="24"/>
      <c r="P985" s="24"/>
      <c r="Q985" s="24"/>
      <c r="R985" s="24"/>
      <c r="S985" s="24"/>
      <c r="T985" s="24"/>
      <c r="U985" s="24"/>
      <c r="V985" s="24"/>
      <c r="W985" s="24"/>
      <c r="X985" s="24"/>
      <c r="Y985" s="24"/>
      <c r="Z985" s="24"/>
      <c r="AA985" s="24"/>
      <c r="AB985" s="24"/>
      <c r="AC985" s="24"/>
    </row>
    <row r="986">
      <c r="A986" s="24"/>
      <c r="B986" s="24"/>
      <c r="C986" s="24"/>
      <c r="D986" s="24"/>
      <c r="E986" s="24"/>
      <c r="F986" s="24"/>
      <c r="G986" s="24"/>
      <c r="H986" s="27"/>
      <c r="I986" s="24"/>
      <c r="J986" s="24"/>
      <c r="K986" s="24"/>
      <c r="L986" s="24"/>
      <c r="M986" s="24"/>
      <c r="N986" s="24"/>
      <c r="O986" s="24"/>
      <c r="P986" s="24"/>
      <c r="Q986" s="24"/>
      <c r="R986" s="24"/>
      <c r="S986" s="24"/>
      <c r="T986" s="24"/>
      <c r="U986" s="24"/>
      <c r="V986" s="24"/>
      <c r="W986" s="24"/>
      <c r="X986" s="24"/>
      <c r="Y986" s="24"/>
      <c r="Z986" s="24"/>
      <c r="AA986" s="24"/>
      <c r="AB986" s="24"/>
      <c r="AC986" s="24"/>
    </row>
    <row r="987">
      <c r="A987" s="24"/>
      <c r="B987" s="24"/>
      <c r="C987" s="24"/>
      <c r="D987" s="24"/>
      <c r="E987" s="24"/>
      <c r="F987" s="24"/>
      <c r="G987" s="24"/>
      <c r="H987" s="27"/>
      <c r="I987" s="24"/>
      <c r="J987" s="24"/>
      <c r="K987" s="24"/>
      <c r="L987" s="24"/>
      <c r="M987" s="24"/>
      <c r="N987" s="24"/>
      <c r="O987" s="24"/>
      <c r="P987" s="24"/>
      <c r="Q987" s="24"/>
      <c r="R987" s="24"/>
      <c r="S987" s="24"/>
      <c r="T987" s="24"/>
      <c r="U987" s="24"/>
      <c r="V987" s="24"/>
      <c r="W987" s="24"/>
      <c r="X987" s="24"/>
      <c r="Y987" s="24"/>
      <c r="Z987" s="24"/>
      <c r="AA987" s="24"/>
      <c r="AB987" s="24"/>
      <c r="AC987" s="24"/>
    </row>
    <row r="988">
      <c r="A988" s="24"/>
      <c r="B988" s="24"/>
      <c r="C988" s="24"/>
      <c r="D988" s="24"/>
      <c r="E988" s="24"/>
      <c r="F988" s="24"/>
      <c r="G988" s="24"/>
      <c r="H988" s="27"/>
      <c r="I988" s="24"/>
      <c r="J988" s="24"/>
      <c r="K988" s="24"/>
      <c r="L988" s="24"/>
      <c r="M988" s="24"/>
      <c r="N988" s="24"/>
      <c r="O988" s="24"/>
      <c r="P988" s="24"/>
      <c r="Q988" s="24"/>
      <c r="R988" s="24"/>
      <c r="S988" s="24"/>
      <c r="T988" s="24"/>
      <c r="U988" s="24"/>
      <c r="V988" s="24"/>
      <c r="W988" s="24"/>
      <c r="X988" s="24"/>
      <c r="Y988" s="24"/>
      <c r="Z988" s="24"/>
      <c r="AA988" s="24"/>
      <c r="AB988" s="24"/>
      <c r="AC988" s="24"/>
    </row>
    <row r="989">
      <c r="A989" s="24"/>
      <c r="B989" s="24"/>
      <c r="C989" s="24"/>
      <c r="D989" s="24"/>
      <c r="E989" s="24"/>
      <c r="F989" s="24"/>
      <c r="G989" s="24"/>
      <c r="H989" s="27"/>
      <c r="I989" s="24"/>
      <c r="J989" s="24"/>
      <c r="K989" s="24"/>
      <c r="L989" s="24"/>
      <c r="M989" s="24"/>
      <c r="N989" s="24"/>
      <c r="O989" s="24"/>
      <c r="P989" s="24"/>
      <c r="Q989" s="24"/>
      <c r="R989" s="24"/>
      <c r="S989" s="24"/>
      <c r="T989" s="24"/>
      <c r="U989" s="24"/>
      <c r="V989" s="24"/>
      <c r="W989" s="24"/>
      <c r="X989" s="24"/>
      <c r="Y989" s="24"/>
      <c r="Z989" s="24"/>
      <c r="AA989" s="24"/>
      <c r="AB989" s="24"/>
      <c r="AC989" s="24"/>
    </row>
    <row r="990">
      <c r="A990" s="24"/>
      <c r="B990" s="24"/>
      <c r="C990" s="24"/>
      <c r="D990" s="24"/>
      <c r="E990" s="24"/>
      <c r="F990" s="24"/>
      <c r="G990" s="24"/>
      <c r="H990" s="27"/>
      <c r="I990" s="24"/>
      <c r="J990" s="24"/>
      <c r="K990" s="24"/>
      <c r="L990" s="24"/>
      <c r="M990" s="24"/>
      <c r="N990" s="24"/>
      <c r="O990" s="24"/>
      <c r="P990" s="24"/>
      <c r="Q990" s="24"/>
      <c r="R990" s="24"/>
      <c r="S990" s="24"/>
      <c r="T990" s="24"/>
      <c r="U990" s="24"/>
      <c r="V990" s="24"/>
      <c r="W990" s="24"/>
      <c r="X990" s="24"/>
      <c r="Y990" s="24"/>
      <c r="Z990" s="24"/>
      <c r="AA990" s="24"/>
      <c r="AB990" s="24"/>
      <c r="AC990" s="24"/>
    </row>
    <row r="991">
      <c r="A991" s="24"/>
      <c r="B991" s="24"/>
      <c r="C991" s="24"/>
      <c r="D991" s="24"/>
      <c r="E991" s="24"/>
      <c r="F991" s="24"/>
      <c r="G991" s="24"/>
      <c r="H991" s="27"/>
      <c r="I991" s="24"/>
      <c r="J991" s="24"/>
      <c r="K991" s="24"/>
      <c r="L991" s="24"/>
      <c r="M991" s="24"/>
      <c r="N991" s="24"/>
      <c r="O991" s="24"/>
      <c r="P991" s="24"/>
      <c r="Q991" s="24"/>
      <c r="R991" s="24"/>
      <c r="S991" s="24"/>
      <c r="T991" s="24"/>
      <c r="U991" s="24"/>
      <c r="V991" s="24"/>
      <c r="W991" s="24"/>
      <c r="X991" s="24"/>
      <c r="Y991" s="24"/>
      <c r="Z991" s="24"/>
      <c r="AA991" s="24"/>
      <c r="AB991" s="24"/>
      <c r="AC991" s="24"/>
    </row>
    <row r="992">
      <c r="A992" s="24"/>
      <c r="B992" s="24"/>
      <c r="C992" s="24"/>
      <c r="D992" s="24"/>
      <c r="E992" s="24"/>
      <c r="F992" s="24"/>
      <c r="G992" s="24"/>
      <c r="H992" s="27"/>
      <c r="I992" s="24"/>
      <c r="J992" s="24"/>
      <c r="K992" s="24"/>
      <c r="L992" s="24"/>
      <c r="M992" s="24"/>
      <c r="N992" s="24"/>
      <c r="O992" s="24"/>
      <c r="P992" s="24"/>
      <c r="Q992" s="24"/>
      <c r="R992" s="24"/>
      <c r="S992" s="24"/>
      <c r="T992" s="24"/>
      <c r="U992" s="24"/>
      <c r="V992" s="24"/>
      <c r="W992" s="24"/>
      <c r="X992" s="24"/>
      <c r="Y992" s="24"/>
      <c r="Z992" s="24"/>
      <c r="AA992" s="24"/>
      <c r="AB992" s="24"/>
      <c r="AC992" s="24"/>
    </row>
    <row r="993">
      <c r="A993" s="24"/>
      <c r="B993" s="24"/>
      <c r="C993" s="24"/>
      <c r="D993" s="24"/>
      <c r="E993" s="24"/>
      <c r="F993" s="24"/>
      <c r="G993" s="24"/>
      <c r="H993" s="27"/>
      <c r="I993" s="24"/>
      <c r="J993" s="24"/>
      <c r="K993" s="24"/>
      <c r="L993" s="24"/>
      <c r="M993" s="24"/>
      <c r="N993" s="24"/>
      <c r="O993" s="24"/>
      <c r="P993" s="24"/>
      <c r="Q993" s="24"/>
      <c r="R993" s="24"/>
      <c r="S993" s="24"/>
      <c r="T993" s="24"/>
      <c r="U993" s="24"/>
      <c r="V993" s="24"/>
      <c r="W993" s="24"/>
      <c r="X993" s="24"/>
      <c r="Y993" s="24"/>
      <c r="Z993" s="24"/>
      <c r="AA993" s="24"/>
      <c r="AB993" s="24"/>
      <c r="AC993" s="24"/>
    </row>
    <row r="994">
      <c r="A994" s="24"/>
      <c r="B994" s="24"/>
      <c r="C994" s="24"/>
      <c r="D994" s="24"/>
      <c r="E994" s="24"/>
      <c r="F994" s="24"/>
      <c r="G994" s="24"/>
      <c r="H994" s="27"/>
      <c r="I994" s="24"/>
      <c r="J994" s="24"/>
      <c r="K994" s="24"/>
      <c r="L994" s="24"/>
      <c r="M994" s="24"/>
      <c r="N994" s="24"/>
      <c r="O994" s="24"/>
      <c r="P994" s="24"/>
      <c r="Q994" s="24"/>
      <c r="R994" s="24"/>
      <c r="S994" s="24"/>
      <c r="T994" s="24"/>
      <c r="U994" s="24"/>
      <c r="V994" s="24"/>
      <c r="W994" s="24"/>
      <c r="X994" s="24"/>
      <c r="Y994" s="24"/>
      <c r="Z994" s="24"/>
      <c r="AA994" s="24"/>
      <c r="AB994" s="24"/>
      <c r="AC994" s="24"/>
    </row>
    <row r="995">
      <c r="A995" s="24"/>
      <c r="B995" s="24"/>
      <c r="C995" s="24"/>
      <c r="D995" s="24"/>
      <c r="E995" s="24"/>
      <c r="F995" s="24"/>
      <c r="G995" s="24"/>
      <c r="H995" s="27"/>
      <c r="I995" s="24"/>
      <c r="J995" s="24"/>
      <c r="K995" s="24"/>
      <c r="L995" s="24"/>
      <c r="M995" s="24"/>
      <c r="N995" s="24"/>
      <c r="O995" s="24"/>
      <c r="P995" s="24"/>
      <c r="Q995" s="24"/>
      <c r="R995" s="24"/>
      <c r="S995" s="24"/>
      <c r="T995" s="24"/>
      <c r="U995" s="24"/>
      <c r="V995" s="24"/>
      <c r="W995" s="24"/>
      <c r="X995" s="24"/>
      <c r="Y995" s="24"/>
      <c r="Z995" s="24"/>
      <c r="AA995" s="24"/>
      <c r="AB995" s="24"/>
      <c r="AC995" s="24"/>
    </row>
    <row r="996">
      <c r="A996" s="24"/>
      <c r="B996" s="24"/>
      <c r="C996" s="24"/>
      <c r="D996" s="24"/>
      <c r="E996" s="24"/>
      <c r="F996" s="24"/>
      <c r="G996" s="24"/>
      <c r="H996" s="27"/>
      <c r="I996" s="24"/>
      <c r="J996" s="24"/>
      <c r="K996" s="24"/>
      <c r="L996" s="24"/>
      <c r="M996" s="24"/>
      <c r="N996" s="24"/>
      <c r="O996" s="24"/>
      <c r="P996" s="24"/>
      <c r="Q996" s="24"/>
      <c r="R996" s="24"/>
      <c r="S996" s="24"/>
      <c r="T996" s="24"/>
      <c r="U996" s="24"/>
      <c r="V996" s="24"/>
      <c r="W996" s="24"/>
      <c r="X996" s="24"/>
      <c r="Y996" s="24"/>
      <c r="Z996" s="24"/>
      <c r="AA996" s="24"/>
      <c r="AB996" s="24"/>
      <c r="AC996" s="24"/>
    </row>
    <row r="997">
      <c r="A997" s="24"/>
      <c r="B997" s="24"/>
      <c r="C997" s="24"/>
      <c r="D997" s="24"/>
      <c r="E997" s="24"/>
      <c r="F997" s="24"/>
      <c r="G997" s="24"/>
      <c r="H997" s="27"/>
      <c r="I997" s="24"/>
      <c r="J997" s="24"/>
      <c r="K997" s="24"/>
      <c r="L997" s="24"/>
      <c r="M997" s="24"/>
      <c r="N997" s="24"/>
      <c r="O997" s="24"/>
      <c r="P997" s="24"/>
      <c r="Q997" s="24"/>
      <c r="R997" s="24"/>
      <c r="S997" s="24"/>
      <c r="T997" s="24"/>
      <c r="U997" s="24"/>
      <c r="V997" s="24"/>
      <c r="W997" s="24"/>
      <c r="X997" s="24"/>
      <c r="Y997" s="24"/>
      <c r="Z997" s="24"/>
      <c r="AA997" s="24"/>
      <c r="AB997" s="24"/>
      <c r="AC997" s="24"/>
    </row>
    <row r="998">
      <c r="A998" s="24"/>
      <c r="B998" s="24"/>
      <c r="C998" s="24"/>
      <c r="D998" s="24"/>
      <c r="E998" s="24"/>
      <c r="F998" s="24"/>
      <c r="G998" s="24"/>
      <c r="H998" s="27"/>
      <c r="I998" s="24"/>
      <c r="J998" s="24"/>
      <c r="K998" s="24"/>
      <c r="L998" s="24"/>
      <c r="M998" s="24"/>
      <c r="N998" s="24"/>
      <c r="O998" s="24"/>
      <c r="P998" s="24"/>
      <c r="Q998" s="24"/>
      <c r="R998" s="24"/>
      <c r="S998" s="24"/>
      <c r="T998" s="24"/>
      <c r="U998" s="24"/>
      <c r="V998" s="24"/>
      <c r="W998" s="24"/>
      <c r="X998" s="24"/>
      <c r="Y998" s="24"/>
      <c r="Z998" s="24"/>
      <c r="AA998" s="24"/>
      <c r="AB998" s="24"/>
      <c r="AC998" s="24"/>
    </row>
    <row r="999">
      <c r="A999" s="24"/>
      <c r="B999" s="24"/>
      <c r="C999" s="24"/>
      <c r="D999" s="24"/>
      <c r="E999" s="24"/>
      <c r="F999" s="24"/>
      <c r="G999" s="24"/>
      <c r="H999" s="27"/>
      <c r="I999" s="24"/>
      <c r="J999" s="24"/>
      <c r="K999" s="24"/>
      <c r="L999" s="24"/>
      <c r="M999" s="24"/>
      <c r="N999" s="24"/>
      <c r="O999" s="24"/>
      <c r="P999" s="24"/>
      <c r="Q999" s="24"/>
      <c r="R999" s="24"/>
      <c r="S999" s="24"/>
      <c r="T999" s="24"/>
      <c r="U999" s="24"/>
      <c r="V999" s="24"/>
      <c r="W999" s="24"/>
      <c r="X999" s="24"/>
      <c r="Y999" s="24"/>
      <c r="Z999" s="24"/>
      <c r="AA999" s="24"/>
      <c r="AB999" s="24"/>
      <c r="AC999" s="24"/>
    </row>
    <row r="1000">
      <c r="A1000" s="24"/>
      <c r="B1000" s="24"/>
      <c r="C1000" s="24"/>
      <c r="D1000" s="24"/>
      <c r="E1000" s="24"/>
      <c r="F1000" s="24"/>
      <c r="G1000" s="24"/>
      <c r="H1000" s="27"/>
      <c r="I1000" s="24"/>
      <c r="J1000" s="24"/>
      <c r="K1000" s="24"/>
      <c r="L1000" s="24"/>
      <c r="M1000" s="24"/>
      <c r="N1000" s="24"/>
      <c r="O1000" s="24"/>
      <c r="P1000" s="24"/>
      <c r="Q1000" s="24"/>
      <c r="R1000" s="24"/>
      <c r="S1000" s="24"/>
      <c r="T1000" s="24"/>
      <c r="U1000" s="24"/>
      <c r="V1000" s="24"/>
      <c r="W1000" s="24"/>
      <c r="X1000" s="24"/>
      <c r="Y1000" s="24"/>
      <c r="Z1000" s="24"/>
      <c r="AA1000" s="24"/>
      <c r="AB1000" s="24"/>
      <c r="AC1000" s="24"/>
    </row>
    <row r="1001">
      <c r="A1001" s="24"/>
      <c r="B1001" s="24"/>
      <c r="C1001" s="24"/>
      <c r="D1001" s="24"/>
      <c r="E1001" s="24"/>
      <c r="F1001" s="24"/>
      <c r="G1001" s="24"/>
      <c r="H1001" s="27"/>
      <c r="I1001" s="24"/>
      <c r="J1001" s="24"/>
      <c r="K1001" s="24"/>
      <c r="L1001" s="24"/>
      <c r="M1001" s="24"/>
      <c r="N1001" s="24"/>
      <c r="O1001" s="24"/>
      <c r="P1001" s="24"/>
      <c r="Q1001" s="24"/>
      <c r="R1001" s="24"/>
      <c r="S1001" s="24"/>
      <c r="T1001" s="24"/>
      <c r="U1001" s="24"/>
      <c r="V1001" s="24"/>
      <c r="W1001" s="24"/>
      <c r="X1001" s="24"/>
      <c r="Y1001" s="24"/>
      <c r="Z1001" s="24"/>
      <c r="AA1001" s="24"/>
      <c r="AB1001" s="24"/>
      <c r="AC1001" s="24"/>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21" t="s">
        <v>2337</v>
      </c>
      <c r="B1" s="21" t="s">
        <v>2338</v>
      </c>
      <c r="C1" s="21" t="s">
        <v>2339</v>
      </c>
      <c r="D1" s="22" t="s">
        <v>2340</v>
      </c>
      <c r="E1" s="22" t="s">
        <v>2341</v>
      </c>
      <c r="F1" s="24"/>
      <c r="G1" s="24"/>
      <c r="H1" s="33"/>
      <c r="I1" s="34" t="s">
        <v>2570</v>
      </c>
      <c r="J1" s="35"/>
      <c r="K1" s="34" t="s">
        <v>2571</v>
      </c>
      <c r="L1" s="35"/>
      <c r="M1" s="24"/>
      <c r="N1" s="24"/>
      <c r="O1" s="24"/>
      <c r="P1" s="24"/>
      <c r="Q1" s="24"/>
      <c r="R1" s="24"/>
      <c r="S1" s="24"/>
      <c r="T1" s="24"/>
      <c r="U1" s="24"/>
    </row>
    <row r="2">
      <c r="A2" s="26" t="s">
        <v>2345</v>
      </c>
      <c r="B2" s="26">
        <v>1.0</v>
      </c>
      <c r="C2" s="26" t="s">
        <v>2346</v>
      </c>
      <c r="D2" s="26">
        <v>1.0</v>
      </c>
      <c r="E2" s="26">
        <v>1.0</v>
      </c>
      <c r="F2" s="24"/>
      <c r="G2" s="24"/>
      <c r="H2" s="36"/>
      <c r="I2" s="37" t="s">
        <v>2572</v>
      </c>
      <c r="J2" s="37" t="s">
        <v>2573</v>
      </c>
      <c r="K2" s="37" t="s">
        <v>2572</v>
      </c>
      <c r="L2" s="37" t="s">
        <v>2573</v>
      </c>
      <c r="M2" s="24"/>
      <c r="N2" s="24"/>
      <c r="O2" s="24"/>
      <c r="P2" s="24"/>
      <c r="Q2" s="24"/>
      <c r="R2" s="24"/>
      <c r="S2" s="24"/>
      <c r="T2" s="24"/>
      <c r="U2" s="24"/>
    </row>
    <row r="3">
      <c r="A3" s="26" t="s">
        <v>2345</v>
      </c>
      <c r="B3" s="26">
        <v>1.0</v>
      </c>
      <c r="C3" s="26" t="s">
        <v>2347</v>
      </c>
      <c r="D3" s="26">
        <v>1.0</v>
      </c>
      <c r="E3" s="26">
        <v>1.0</v>
      </c>
      <c r="F3" s="24"/>
      <c r="G3" s="24"/>
      <c r="H3" s="38" t="s">
        <v>2574</v>
      </c>
      <c r="I3" s="28">
        <f>countif(D2:D63,"1")</f>
        <v>40</v>
      </c>
      <c r="J3" s="39">
        <f t="shared" ref="J3:J7" si="1">I3/88</f>
        <v>0.4545454545</v>
      </c>
      <c r="K3" s="28">
        <f>countif(E2:E63,"1")</f>
        <v>34</v>
      </c>
      <c r="L3" s="39">
        <f t="shared" ref="L3:L7" si="2">K3/97</f>
        <v>0.3505154639</v>
      </c>
      <c r="M3" s="24"/>
      <c r="N3" s="24"/>
      <c r="O3" s="24"/>
      <c r="P3" s="24"/>
      <c r="Q3" s="24"/>
      <c r="R3" s="24"/>
      <c r="S3" s="24"/>
      <c r="T3" s="24"/>
      <c r="U3" s="24"/>
    </row>
    <row r="4">
      <c r="A4" s="26" t="s">
        <v>2345</v>
      </c>
      <c r="B4" s="26">
        <v>1.0</v>
      </c>
      <c r="C4" s="26" t="s">
        <v>2348</v>
      </c>
      <c r="D4" s="26">
        <v>1.0</v>
      </c>
      <c r="E4" s="26">
        <v>1.0</v>
      </c>
      <c r="F4" s="24"/>
      <c r="G4" s="24"/>
      <c r="H4" s="38" t="s">
        <v>2575</v>
      </c>
      <c r="I4" s="28">
        <f>countif(D64:D127,"1")</f>
        <v>16</v>
      </c>
      <c r="J4" s="39">
        <f t="shared" si="1"/>
        <v>0.1818181818</v>
      </c>
      <c r="K4" s="28">
        <f>countif(E64:E127,"1")</f>
        <v>20</v>
      </c>
      <c r="L4" s="39">
        <f t="shared" si="2"/>
        <v>0.206185567</v>
      </c>
      <c r="M4" s="24"/>
      <c r="N4" s="24"/>
      <c r="O4" s="24"/>
      <c r="P4" s="24"/>
      <c r="Q4" s="24"/>
      <c r="R4" s="24"/>
      <c r="S4" s="24"/>
      <c r="T4" s="24"/>
      <c r="U4" s="24"/>
    </row>
    <row r="5">
      <c r="A5" s="26" t="s">
        <v>2345</v>
      </c>
      <c r="B5" s="26">
        <v>1.0</v>
      </c>
      <c r="C5" s="26" t="s">
        <v>2351</v>
      </c>
      <c r="D5" s="26">
        <v>1.0</v>
      </c>
      <c r="E5" s="26">
        <v>1.0</v>
      </c>
      <c r="F5" s="24"/>
      <c r="G5" s="24"/>
      <c r="H5" s="38" t="s">
        <v>2576</v>
      </c>
      <c r="I5" s="28">
        <f>countif(D128:D155,"1")</f>
        <v>18</v>
      </c>
      <c r="J5" s="39">
        <f t="shared" si="1"/>
        <v>0.2045454545</v>
      </c>
      <c r="K5" s="28">
        <f>countif(E128:E155,"1")</f>
        <v>20</v>
      </c>
      <c r="L5" s="39">
        <f t="shared" si="2"/>
        <v>0.206185567</v>
      </c>
      <c r="M5" s="24"/>
      <c r="N5" s="24"/>
      <c r="O5" s="24"/>
      <c r="P5" s="24"/>
      <c r="Q5" s="24"/>
      <c r="R5" s="24"/>
      <c r="S5" s="24"/>
      <c r="T5" s="24"/>
      <c r="U5" s="24"/>
    </row>
    <row r="6">
      <c r="A6" s="26" t="s">
        <v>2345</v>
      </c>
      <c r="B6" s="26">
        <v>1.0</v>
      </c>
      <c r="C6" s="26" t="s">
        <v>2353</v>
      </c>
      <c r="D6" s="26">
        <v>1.0</v>
      </c>
      <c r="E6" s="26">
        <v>1.0</v>
      </c>
      <c r="F6" s="24"/>
      <c r="G6" s="24"/>
      <c r="H6" s="38" t="s">
        <v>2577</v>
      </c>
      <c r="I6" s="28">
        <f>countif(D156:D182,"1")</f>
        <v>7</v>
      </c>
      <c r="J6" s="39">
        <f t="shared" si="1"/>
        <v>0.07954545455</v>
      </c>
      <c r="K6" s="28">
        <f>countif(E156:E182,"1")</f>
        <v>11</v>
      </c>
      <c r="L6" s="39">
        <f t="shared" si="2"/>
        <v>0.1134020619</v>
      </c>
      <c r="M6" s="24"/>
      <c r="N6" s="24"/>
      <c r="O6" s="24"/>
      <c r="P6" s="24"/>
      <c r="Q6" s="24"/>
      <c r="R6" s="24"/>
      <c r="S6" s="24"/>
      <c r="T6" s="24"/>
      <c r="U6" s="24"/>
    </row>
    <row r="7">
      <c r="A7" s="26" t="s">
        <v>2345</v>
      </c>
      <c r="B7" s="26">
        <v>1.0</v>
      </c>
      <c r="C7" s="26" t="s">
        <v>2354</v>
      </c>
      <c r="D7" s="26">
        <v>1.0</v>
      </c>
      <c r="E7" s="26">
        <v>1.0</v>
      </c>
      <c r="F7" s="24"/>
      <c r="G7" s="24"/>
      <c r="H7" s="38" t="s">
        <v>2578</v>
      </c>
      <c r="I7" s="28">
        <f>countif(D183:D217,"1")</f>
        <v>7</v>
      </c>
      <c r="J7" s="39">
        <f t="shared" si="1"/>
        <v>0.07954545455</v>
      </c>
      <c r="K7" s="28">
        <f>countif(E183:E217,"1")</f>
        <v>12</v>
      </c>
      <c r="L7" s="39">
        <f t="shared" si="2"/>
        <v>0.1237113402</v>
      </c>
      <c r="M7" s="24"/>
      <c r="N7" s="24"/>
      <c r="O7" s="24"/>
      <c r="P7" s="24"/>
      <c r="Q7" s="24"/>
      <c r="R7" s="24"/>
      <c r="S7" s="24"/>
      <c r="T7" s="24"/>
      <c r="U7" s="24"/>
    </row>
    <row r="8">
      <c r="A8" s="26" t="s">
        <v>2345</v>
      </c>
      <c r="B8" s="26">
        <v>1.0</v>
      </c>
      <c r="C8" s="26" t="s">
        <v>2355</v>
      </c>
      <c r="D8" s="26">
        <v>0.0</v>
      </c>
      <c r="E8" s="26">
        <v>0.0</v>
      </c>
      <c r="F8" s="24"/>
      <c r="G8" s="24"/>
      <c r="H8" s="38" t="s">
        <v>2579</v>
      </c>
      <c r="I8" s="40">
        <f t="shared" ref="I8:L8" si="3">SUM(I3:I7)</f>
        <v>88</v>
      </c>
      <c r="J8" s="41">
        <f t="shared" si="3"/>
        <v>1</v>
      </c>
      <c r="K8" s="40">
        <f t="shared" si="3"/>
        <v>97</v>
      </c>
      <c r="L8" s="41">
        <f t="shared" si="3"/>
        <v>1</v>
      </c>
      <c r="M8" s="24"/>
      <c r="N8" s="24"/>
      <c r="O8" s="24"/>
      <c r="P8" s="24"/>
      <c r="Q8" s="24"/>
      <c r="R8" s="24"/>
      <c r="S8" s="24"/>
      <c r="T8" s="24"/>
      <c r="U8" s="24"/>
    </row>
    <row r="9">
      <c r="A9" s="26" t="s">
        <v>2345</v>
      </c>
      <c r="B9" s="26">
        <v>1.0</v>
      </c>
      <c r="C9" s="26" t="s">
        <v>2356</v>
      </c>
      <c r="D9" s="26">
        <v>0.0</v>
      </c>
      <c r="E9" s="26">
        <v>0.0</v>
      </c>
      <c r="F9" s="24"/>
      <c r="G9" s="24"/>
      <c r="H9" s="24"/>
      <c r="I9" s="24"/>
      <c r="J9" s="24"/>
      <c r="K9" s="24"/>
      <c r="L9" s="24"/>
      <c r="M9" s="24"/>
      <c r="N9" s="24"/>
      <c r="O9" s="24"/>
      <c r="P9" s="24"/>
      <c r="Q9" s="24"/>
      <c r="R9" s="24"/>
      <c r="S9" s="24"/>
      <c r="T9" s="24"/>
      <c r="U9" s="24"/>
    </row>
    <row r="10">
      <c r="A10" s="26" t="s">
        <v>2345</v>
      </c>
      <c r="B10" s="26">
        <v>1.0</v>
      </c>
      <c r="C10" s="26" t="s">
        <v>2358</v>
      </c>
      <c r="D10" s="26">
        <v>0.0</v>
      </c>
      <c r="E10" s="26">
        <v>0.0</v>
      </c>
      <c r="F10" s="24"/>
      <c r="G10" s="24"/>
      <c r="H10" s="24"/>
      <c r="I10" s="24"/>
      <c r="J10" s="24"/>
      <c r="K10" s="24"/>
      <c r="L10" s="24"/>
      <c r="M10" s="24"/>
      <c r="N10" s="24"/>
      <c r="O10" s="24"/>
      <c r="P10" s="24"/>
      <c r="Q10" s="24"/>
      <c r="R10" s="24"/>
      <c r="S10" s="24"/>
      <c r="T10" s="24"/>
      <c r="U10" s="24"/>
    </row>
    <row r="11">
      <c r="A11" s="26" t="s">
        <v>2345</v>
      </c>
      <c r="B11" s="26">
        <v>1.0</v>
      </c>
      <c r="C11" s="26" t="s">
        <v>2359</v>
      </c>
      <c r="D11" s="26">
        <v>0.0</v>
      </c>
      <c r="E11" s="26">
        <v>0.0</v>
      </c>
      <c r="F11" s="24"/>
      <c r="G11" s="24"/>
      <c r="H11" s="24"/>
      <c r="I11" s="24"/>
      <c r="J11" s="24"/>
      <c r="K11" s="24"/>
      <c r="L11" s="24"/>
      <c r="M11" s="24"/>
      <c r="N11" s="24"/>
      <c r="O11" s="24"/>
      <c r="P11" s="24"/>
      <c r="Q11" s="24"/>
      <c r="R11" s="24"/>
      <c r="S11" s="24"/>
      <c r="T11" s="24"/>
      <c r="U11" s="24"/>
    </row>
    <row r="12">
      <c r="A12" s="26" t="s">
        <v>2345</v>
      </c>
      <c r="B12" s="26">
        <v>2.0</v>
      </c>
      <c r="C12" s="26" t="s">
        <v>2360</v>
      </c>
      <c r="D12" s="26">
        <v>1.0</v>
      </c>
      <c r="E12" s="26">
        <v>1.0</v>
      </c>
      <c r="F12" s="24"/>
      <c r="G12" s="24"/>
      <c r="H12" s="24"/>
      <c r="I12" s="24"/>
      <c r="J12" s="24"/>
      <c r="K12" s="24"/>
      <c r="L12" s="24"/>
      <c r="M12" s="24"/>
      <c r="N12" s="24"/>
      <c r="O12" s="24"/>
      <c r="P12" s="24"/>
      <c r="Q12" s="24"/>
      <c r="R12" s="24"/>
      <c r="S12" s="24"/>
      <c r="T12" s="24"/>
      <c r="U12" s="24"/>
    </row>
    <row r="13">
      <c r="A13" s="26" t="s">
        <v>2345</v>
      </c>
      <c r="B13" s="26">
        <v>2.0</v>
      </c>
      <c r="C13" s="26" t="s">
        <v>2361</v>
      </c>
      <c r="D13" s="26">
        <v>1.0</v>
      </c>
      <c r="E13" s="26">
        <v>1.0</v>
      </c>
      <c r="F13" s="24"/>
      <c r="G13" s="24"/>
      <c r="H13" s="24"/>
      <c r="I13" s="24"/>
      <c r="J13" s="24"/>
      <c r="K13" s="24"/>
      <c r="L13" s="24"/>
      <c r="M13" s="24"/>
      <c r="N13" s="24"/>
      <c r="O13" s="24"/>
      <c r="P13" s="24"/>
      <c r="Q13" s="24"/>
      <c r="R13" s="24"/>
      <c r="S13" s="24"/>
      <c r="T13" s="24"/>
      <c r="U13" s="24"/>
    </row>
    <row r="14">
      <c r="A14" s="26" t="s">
        <v>2345</v>
      </c>
      <c r="B14" s="26">
        <v>2.0</v>
      </c>
      <c r="C14" s="26" t="s">
        <v>2362</v>
      </c>
      <c r="D14" s="26">
        <v>1.0</v>
      </c>
      <c r="E14" s="26">
        <v>1.0</v>
      </c>
      <c r="F14" s="24"/>
      <c r="G14" s="24"/>
      <c r="H14" s="24"/>
      <c r="I14" s="24"/>
      <c r="J14" s="24"/>
      <c r="K14" s="24"/>
      <c r="L14" s="24"/>
      <c r="M14" s="24"/>
      <c r="N14" s="24"/>
      <c r="O14" s="24"/>
      <c r="P14" s="24"/>
      <c r="Q14" s="24"/>
      <c r="R14" s="24"/>
      <c r="S14" s="24"/>
      <c r="T14" s="24"/>
      <c r="U14" s="24"/>
    </row>
    <row r="15">
      <c r="A15" s="26" t="s">
        <v>2345</v>
      </c>
      <c r="B15" s="26">
        <v>2.0</v>
      </c>
      <c r="C15" s="26" t="s">
        <v>2363</v>
      </c>
      <c r="D15" s="26">
        <v>1.0</v>
      </c>
      <c r="E15" s="26">
        <v>1.0</v>
      </c>
      <c r="F15" s="24"/>
      <c r="G15" s="24"/>
      <c r="H15" s="24"/>
      <c r="I15" s="24"/>
      <c r="J15" s="24"/>
      <c r="K15" s="24"/>
      <c r="L15" s="24"/>
      <c r="M15" s="24"/>
      <c r="N15" s="24"/>
      <c r="O15" s="24"/>
      <c r="P15" s="24"/>
      <c r="Q15" s="24"/>
      <c r="R15" s="24"/>
      <c r="S15" s="24"/>
      <c r="T15" s="24"/>
      <c r="U15" s="24"/>
    </row>
    <row r="16">
      <c r="A16" s="26" t="s">
        <v>2345</v>
      </c>
      <c r="B16" s="26">
        <v>2.0</v>
      </c>
      <c r="C16" s="26" t="s">
        <v>2364</v>
      </c>
      <c r="D16" s="26">
        <v>1.0</v>
      </c>
      <c r="E16" s="26">
        <v>1.0</v>
      </c>
      <c r="F16" s="24"/>
      <c r="G16" s="24"/>
      <c r="H16" s="24"/>
      <c r="I16" s="24"/>
      <c r="J16" s="24"/>
      <c r="K16" s="24"/>
      <c r="L16" s="24"/>
      <c r="M16" s="24"/>
      <c r="N16" s="24"/>
      <c r="O16" s="24"/>
      <c r="P16" s="24"/>
      <c r="Q16" s="24"/>
      <c r="R16" s="24"/>
      <c r="S16" s="24"/>
      <c r="T16" s="24"/>
      <c r="U16" s="24"/>
    </row>
    <row r="17">
      <c r="A17" s="26" t="s">
        <v>2345</v>
      </c>
      <c r="B17" s="26">
        <v>2.0</v>
      </c>
      <c r="C17" s="26" t="s">
        <v>2365</v>
      </c>
      <c r="D17" s="26">
        <v>1.0</v>
      </c>
      <c r="E17" s="26">
        <v>1.0</v>
      </c>
      <c r="F17" s="24"/>
      <c r="G17" s="24"/>
      <c r="H17" s="24"/>
      <c r="I17" s="24"/>
      <c r="J17" s="24"/>
      <c r="K17" s="24"/>
      <c r="L17" s="24"/>
      <c r="M17" s="24"/>
      <c r="N17" s="24"/>
      <c r="O17" s="24"/>
      <c r="P17" s="24"/>
      <c r="Q17" s="24"/>
      <c r="R17" s="24"/>
      <c r="S17" s="24"/>
      <c r="T17" s="24"/>
      <c r="U17" s="24"/>
    </row>
    <row r="18">
      <c r="A18" s="26" t="s">
        <v>2345</v>
      </c>
      <c r="B18" s="26">
        <v>2.0</v>
      </c>
      <c r="C18" s="26" t="s">
        <v>2366</v>
      </c>
      <c r="D18" s="26">
        <v>1.0</v>
      </c>
      <c r="E18" s="26">
        <v>0.0</v>
      </c>
      <c r="F18" s="24"/>
      <c r="G18" s="24"/>
      <c r="H18" s="24"/>
      <c r="I18" s="24"/>
      <c r="J18" s="24"/>
      <c r="K18" s="24"/>
      <c r="L18" s="24"/>
      <c r="M18" s="24"/>
      <c r="N18" s="24"/>
      <c r="O18" s="24"/>
      <c r="P18" s="24"/>
      <c r="Q18" s="24"/>
      <c r="R18" s="24"/>
      <c r="S18" s="24"/>
      <c r="T18" s="24"/>
      <c r="U18" s="24"/>
    </row>
    <row r="19">
      <c r="A19" s="26" t="s">
        <v>2345</v>
      </c>
      <c r="B19" s="26">
        <v>2.0</v>
      </c>
      <c r="C19" s="26" t="s">
        <v>2367</v>
      </c>
      <c r="D19" s="26">
        <v>1.0</v>
      </c>
      <c r="E19" s="26">
        <v>1.0</v>
      </c>
      <c r="F19" s="24"/>
      <c r="G19" s="24"/>
      <c r="H19" s="24"/>
      <c r="I19" s="24"/>
      <c r="J19" s="24"/>
      <c r="K19" s="24"/>
      <c r="L19" s="24"/>
      <c r="M19" s="24"/>
      <c r="N19" s="24"/>
      <c r="O19" s="24"/>
      <c r="P19" s="24"/>
      <c r="Q19" s="24"/>
      <c r="R19" s="24"/>
      <c r="S19" s="24"/>
      <c r="T19" s="24"/>
      <c r="U19" s="24"/>
    </row>
    <row r="20">
      <c r="A20" s="26" t="s">
        <v>2345</v>
      </c>
      <c r="B20" s="26">
        <v>2.0</v>
      </c>
      <c r="C20" s="26" t="s">
        <v>2368</v>
      </c>
      <c r="D20" s="26">
        <v>1.0</v>
      </c>
      <c r="E20" s="26">
        <v>1.0</v>
      </c>
      <c r="F20" s="24"/>
      <c r="G20" s="24"/>
      <c r="H20" s="24"/>
      <c r="I20" s="24"/>
      <c r="J20" s="24"/>
      <c r="K20" s="24"/>
      <c r="L20" s="24"/>
      <c r="M20" s="24"/>
      <c r="N20" s="24"/>
      <c r="O20" s="24"/>
      <c r="P20" s="24"/>
      <c r="Q20" s="24"/>
      <c r="R20" s="24"/>
      <c r="S20" s="24"/>
      <c r="T20" s="24"/>
      <c r="U20" s="24"/>
    </row>
    <row r="21">
      <c r="A21" s="26" t="s">
        <v>2345</v>
      </c>
      <c r="B21" s="26">
        <v>2.0</v>
      </c>
      <c r="C21" s="26" t="s">
        <v>2369</v>
      </c>
      <c r="D21" s="26">
        <v>0.0</v>
      </c>
      <c r="E21" s="26">
        <v>0.0</v>
      </c>
      <c r="F21" s="24"/>
      <c r="G21" s="24"/>
      <c r="H21" s="24"/>
      <c r="I21" s="24"/>
      <c r="J21" s="24"/>
      <c r="K21" s="24"/>
      <c r="L21" s="24"/>
      <c r="M21" s="24"/>
      <c r="N21" s="24"/>
      <c r="O21" s="24"/>
      <c r="P21" s="24"/>
      <c r="Q21" s="24"/>
      <c r="R21" s="24"/>
      <c r="S21" s="24"/>
      <c r="T21" s="24"/>
      <c r="U21" s="24"/>
    </row>
    <row r="22">
      <c r="A22" s="26" t="s">
        <v>2345</v>
      </c>
      <c r="B22" s="26">
        <v>2.0</v>
      </c>
      <c r="C22" s="26" t="s">
        <v>2370</v>
      </c>
      <c r="D22" s="26">
        <v>0.0</v>
      </c>
      <c r="E22" s="26">
        <v>0.0</v>
      </c>
      <c r="F22" s="24"/>
      <c r="G22" s="24"/>
      <c r="H22" s="24"/>
      <c r="I22" s="24"/>
      <c r="J22" s="24"/>
      <c r="K22" s="24"/>
      <c r="L22" s="24"/>
      <c r="M22" s="24"/>
      <c r="N22" s="24"/>
      <c r="O22" s="24"/>
      <c r="P22" s="24"/>
      <c r="Q22" s="24"/>
      <c r="R22" s="24"/>
      <c r="S22" s="24"/>
      <c r="T22" s="24"/>
      <c r="U22" s="24"/>
    </row>
    <row r="23">
      <c r="A23" s="26" t="s">
        <v>2345</v>
      </c>
      <c r="B23" s="26">
        <v>2.0</v>
      </c>
      <c r="C23" s="26" t="s">
        <v>2371</v>
      </c>
      <c r="D23" s="26">
        <v>1.0</v>
      </c>
      <c r="E23" s="26">
        <v>1.0</v>
      </c>
      <c r="F23" s="24"/>
      <c r="G23" s="24"/>
      <c r="H23" s="24"/>
      <c r="I23" s="24"/>
      <c r="J23" s="24"/>
      <c r="K23" s="24"/>
      <c r="L23" s="24"/>
      <c r="M23" s="24"/>
      <c r="N23" s="24"/>
      <c r="O23" s="24"/>
      <c r="P23" s="24"/>
      <c r="Q23" s="24"/>
      <c r="R23" s="24"/>
      <c r="S23" s="24"/>
      <c r="T23" s="24"/>
      <c r="U23" s="24"/>
    </row>
    <row r="24">
      <c r="A24" s="26" t="s">
        <v>2345</v>
      </c>
      <c r="B24" s="26">
        <v>2.0</v>
      </c>
      <c r="C24" s="26" t="s">
        <v>2372</v>
      </c>
      <c r="D24" s="26">
        <v>1.0</v>
      </c>
      <c r="E24" s="26">
        <v>1.0</v>
      </c>
      <c r="F24" s="24"/>
      <c r="G24" s="24"/>
      <c r="H24" s="24"/>
      <c r="I24" s="24"/>
      <c r="J24" s="24"/>
      <c r="K24" s="24"/>
      <c r="L24" s="24"/>
      <c r="M24" s="24"/>
      <c r="N24" s="24"/>
      <c r="O24" s="24"/>
      <c r="P24" s="24"/>
      <c r="Q24" s="24"/>
      <c r="R24" s="24"/>
      <c r="S24" s="24"/>
      <c r="T24" s="24"/>
      <c r="U24" s="24"/>
    </row>
    <row r="25">
      <c r="A25" s="26" t="s">
        <v>2345</v>
      </c>
      <c r="B25" s="26">
        <v>2.0</v>
      </c>
      <c r="C25" s="26" t="s">
        <v>2373</v>
      </c>
      <c r="D25" s="26">
        <v>1.0</v>
      </c>
      <c r="E25" s="26">
        <v>1.0</v>
      </c>
      <c r="F25" s="24"/>
      <c r="G25" s="24"/>
      <c r="H25" s="24"/>
      <c r="I25" s="24"/>
      <c r="J25" s="24"/>
      <c r="K25" s="24"/>
      <c r="L25" s="24"/>
      <c r="M25" s="24"/>
      <c r="N25" s="24"/>
      <c r="O25" s="24"/>
      <c r="P25" s="24"/>
      <c r="Q25" s="24"/>
      <c r="R25" s="24"/>
      <c r="S25" s="24"/>
      <c r="T25" s="24"/>
      <c r="U25" s="24"/>
    </row>
    <row r="26">
      <c r="A26" s="26" t="s">
        <v>2345</v>
      </c>
      <c r="B26" s="26">
        <v>2.0</v>
      </c>
      <c r="C26" s="26" t="s">
        <v>2374</v>
      </c>
      <c r="D26" s="26">
        <v>1.0</v>
      </c>
      <c r="E26" s="26">
        <v>0.0</v>
      </c>
      <c r="F26" s="24"/>
      <c r="G26" s="24"/>
      <c r="H26" s="24"/>
      <c r="I26" s="24"/>
      <c r="J26" s="24"/>
      <c r="K26" s="24"/>
      <c r="L26" s="24"/>
      <c r="M26" s="24"/>
      <c r="N26" s="24"/>
      <c r="O26" s="24"/>
      <c r="P26" s="24"/>
      <c r="Q26" s="24"/>
      <c r="R26" s="24"/>
      <c r="S26" s="24"/>
      <c r="T26" s="24"/>
      <c r="U26" s="24"/>
    </row>
    <row r="27">
      <c r="A27" s="26" t="s">
        <v>2345</v>
      </c>
      <c r="B27" s="26">
        <v>2.0</v>
      </c>
      <c r="C27" s="26" t="s">
        <v>2375</v>
      </c>
      <c r="D27" s="26">
        <v>1.0</v>
      </c>
      <c r="E27" s="26">
        <v>1.0</v>
      </c>
      <c r="F27" s="24"/>
      <c r="G27" s="24"/>
      <c r="H27" s="24"/>
      <c r="I27" s="24"/>
      <c r="J27" s="24"/>
      <c r="K27" s="24"/>
      <c r="L27" s="24"/>
      <c r="M27" s="24"/>
      <c r="N27" s="24"/>
      <c r="O27" s="24"/>
      <c r="P27" s="24"/>
      <c r="Q27" s="24"/>
      <c r="R27" s="24"/>
      <c r="S27" s="24"/>
      <c r="T27" s="24"/>
      <c r="U27" s="24"/>
    </row>
    <row r="28">
      <c r="A28" s="26" t="s">
        <v>2345</v>
      </c>
      <c r="B28" s="26">
        <v>2.0</v>
      </c>
      <c r="C28" s="26" t="s">
        <v>2376</v>
      </c>
      <c r="D28" s="26">
        <v>1.0</v>
      </c>
      <c r="E28" s="26">
        <v>1.0</v>
      </c>
      <c r="F28" s="24"/>
      <c r="G28" s="24"/>
      <c r="H28" s="24"/>
      <c r="I28" s="24"/>
      <c r="J28" s="24"/>
      <c r="K28" s="24"/>
      <c r="L28" s="24"/>
      <c r="M28" s="24"/>
      <c r="N28" s="24"/>
      <c r="O28" s="24"/>
      <c r="P28" s="24"/>
      <c r="Q28" s="24"/>
      <c r="R28" s="24"/>
      <c r="S28" s="24"/>
      <c r="T28" s="24"/>
      <c r="U28" s="24"/>
    </row>
    <row r="29">
      <c r="A29" s="26" t="s">
        <v>2345</v>
      </c>
      <c r="B29" s="26">
        <v>2.0</v>
      </c>
      <c r="C29" s="26" t="s">
        <v>2377</v>
      </c>
      <c r="D29" s="26">
        <v>0.0</v>
      </c>
      <c r="E29" s="26">
        <v>0.0</v>
      </c>
      <c r="F29" s="24"/>
      <c r="G29" s="24"/>
      <c r="H29" s="24"/>
      <c r="I29" s="24"/>
      <c r="J29" s="24"/>
      <c r="K29" s="24"/>
      <c r="L29" s="24"/>
      <c r="M29" s="24"/>
      <c r="N29" s="24"/>
      <c r="O29" s="24"/>
      <c r="P29" s="24"/>
      <c r="Q29" s="24"/>
      <c r="R29" s="24"/>
      <c r="S29" s="24"/>
      <c r="T29" s="24"/>
      <c r="U29" s="24"/>
    </row>
    <row r="30">
      <c r="A30" s="26" t="s">
        <v>2345</v>
      </c>
      <c r="B30" s="26">
        <v>2.0</v>
      </c>
      <c r="C30" s="26" t="s">
        <v>2378</v>
      </c>
      <c r="D30" s="26">
        <v>0.0</v>
      </c>
      <c r="E30" s="26">
        <v>0.0</v>
      </c>
      <c r="F30" s="24"/>
      <c r="G30" s="24"/>
      <c r="H30" s="24"/>
      <c r="I30" s="24"/>
      <c r="J30" s="24"/>
      <c r="K30" s="24"/>
      <c r="L30" s="24"/>
      <c r="M30" s="24"/>
      <c r="N30" s="24"/>
      <c r="O30" s="24"/>
      <c r="P30" s="24"/>
      <c r="Q30" s="24"/>
      <c r="R30" s="24"/>
      <c r="S30" s="24"/>
      <c r="T30" s="24"/>
      <c r="U30" s="24"/>
    </row>
    <row r="31">
      <c r="A31" s="26" t="s">
        <v>2345</v>
      </c>
      <c r="B31" s="26">
        <v>2.0</v>
      </c>
      <c r="C31" s="26" t="s">
        <v>2379</v>
      </c>
      <c r="D31" s="26">
        <v>0.0</v>
      </c>
      <c r="E31" s="26">
        <v>1.0</v>
      </c>
      <c r="F31" s="24"/>
      <c r="G31" s="24"/>
      <c r="H31" s="24"/>
      <c r="I31" s="24"/>
      <c r="J31" s="24"/>
      <c r="K31" s="24"/>
      <c r="L31" s="24"/>
      <c r="M31" s="24"/>
      <c r="N31" s="24"/>
      <c r="O31" s="24"/>
      <c r="P31" s="24"/>
      <c r="Q31" s="24"/>
      <c r="R31" s="24"/>
      <c r="S31" s="24"/>
      <c r="T31" s="24"/>
      <c r="U31" s="24"/>
    </row>
    <row r="32">
      <c r="A32" s="26" t="s">
        <v>2345</v>
      </c>
      <c r="B32" s="26">
        <v>2.0</v>
      </c>
      <c r="C32" s="26" t="s">
        <v>2380</v>
      </c>
      <c r="D32" s="26">
        <v>0.0</v>
      </c>
      <c r="E32" s="26">
        <v>0.0</v>
      </c>
      <c r="F32" s="24"/>
      <c r="G32" s="24"/>
      <c r="H32" s="24"/>
      <c r="I32" s="24"/>
      <c r="J32" s="24"/>
      <c r="K32" s="24"/>
      <c r="L32" s="24"/>
      <c r="M32" s="24"/>
      <c r="N32" s="24"/>
      <c r="O32" s="24"/>
      <c r="P32" s="24"/>
      <c r="Q32" s="24"/>
      <c r="R32" s="24"/>
      <c r="S32" s="24"/>
      <c r="T32" s="24"/>
      <c r="U32" s="24"/>
    </row>
    <row r="33">
      <c r="A33" s="26" t="s">
        <v>2345</v>
      </c>
      <c r="B33" s="26">
        <v>2.0</v>
      </c>
      <c r="C33" s="26" t="s">
        <v>2381</v>
      </c>
      <c r="D33" s="26">
        <v>0.0</v>
      </c>
      <c r="E33" s="26">
        <v>0.0</v>
      </c>
      <c r="F33" s="24"/>
      <c r="G33" s="24"/>
      <c r="H33" s="24"/>
      <c r="I33" s="24"/>
      <c r="J33" s="24"/>
      <c r="K33" s="24"/>
      <c r="L33" s="24"/>
      <c r="M33" s="24"/>
      <c r="N33" s="24"/>
      <c r="O33" s="24"/>
      <c r="P33" s="24"/>
      <c r="Q33" s="24"/>
      <c r="R33" s="24"/>
      <c r="S33" s="24"/>
      <c r="T33" s="24"/>
      <c r="U33" s="24"/>
    </row>
    <row r="34">
      <c r="A34" s="26" t="s">
        <v>2345</v>
      </c>
      <c r="B34" s="26">
        <v>3.0</v>
      </c>
      <c r="C34" s="26" t="s">
        <v>2382</v>
      </c>
      <c r="D34" s="26">
        <v>1.0</v>
      </c>
      <c r="E34" s="26">
        <v>1.0</v>
      </c>
      <c r="F34" s="24"/>
      <c r="G34" s="24"/>
      <c r="H34" s="24"/>
      <c r="I34" s="24"/>
      <c r="J34" s="24"/>
      <c r="K34" s="24"/>
      <c r="L34" s="24"/>
      <c r="M34" s="24"/>
      <c r="N34" s="24"/>
      <c r="O34" s="24"/>
      <c r="P34" s="24"/>
      <c r="Q34" s="24"/>
      <c r="R34" s="24"/>
      <c r="S34" s="24"/>
      <c r="T34" s="24"/>
      <c r="U34" s="24"/>
    </row>
    <row r="35">
      <c r="A35" s="26" t="s">
        <v>2345</v>
      </c>
      <c r="B35" s="26">
        <v>3.0</v>
      </c>
      <c r="C35" s="26" t="s">
        <v>2383</v>
      </c>
      <c r="D35" s="26">
        <v>1.0</v>
      </c>
      <c r="E35" s="26">
        <v>1.0</v>
      </c>
      <c r="F35" s="24"/>
      <c r="G35" s="24"/>
      <c r="H35" s="24"/>
      <c r="I35" s="24"/>
      <c r="J35" s="24"/>
      <c r="K35" s="24"/>
      <c r="L35" s="24"/>
      <c r="M35" s="24"/>
      <c r="N35" s="24"/>
      <c r="O35" s="24"/>
      <c r="P35" s="24"/>
      <c r="Q35" s="24"/>
      <c r="R35" s="24"/>
      <c r="S35" s="24"/>
      <c r="T35" s="24"/>
      <c r="U35" s="24"/>
    </row>
    <row r="36">
      <c r="A36" s="26" t="s">
        <v>2345</v>
      </c>
      <c r="B36" s="26">
        <v>3.0</v>
      </c>
      <c r="C36" s="26" t="s">
        <v>2384</v>
      </c>
      <c r="D36" s="26">
        <v>1.0</v>
      </c>
      <c r="E36" s="26">
        <v>1.0</v>
      </c>
      <c r="F36" s="24"/>
      <c r="G36" s="24"/>
      <c r="H36" s="24"/>
      <c r="I36" s="24"/>
      <c r="J36" s="24"/>
      <c r="K36" s="24"/>
      <c r="L36" s="24"/>
      <c r="M36" s="24"/>
      <c r="N36" s="24"/>
      <c r="O36" s="24"/>
      <c r="P36" s="24"/>
      <c r="Q36" s="24"/>
      <c r="R36" s="24"/>
      <c r="S36" s="24"/>
      <c r="T36" s="24"/>
      <c r="U36" s="24"/>
    </row>
    <row r="37">
      <c r="A37" s="26" t="s">
        <v>2345</v>
      </c>
      <c r="B37" s="26">
        <v>3.0</v>
      </c>
      <c r="C37" s="26" t="s">
        <v>2385</v>
      </c>
      <c r="D37" s="26">
        <v>1.0</v>
      </c>
      <c r="E37" s="26">
        <v>1.0</v>
      </c>
      <c r="F37" s="24"/>
      <c r="G37" s="24"/>
      <c r="H37" s="24"/>
      <c r="I37" s="24"/>
      <c r="J37" s="24"/>
      <c r="K37" s="24"/>
      <c r="L37" s="24"/>
      <c r="M37" s="24"/>
      <c r="N37" s="24"/>
      <c r="O37" s="24"/>
      <c r="P37" s="24"/>
      <c r="Q37" s="24"/>
      <c r="R37" s="24"/>
      <c r="S37" s="24"/>
      <c r="T37" s="24"/>
      <c r="U37" s="24"/>
    </row>
    <row r="38">
      <c r="A38" s="26" t="s">
        <v>2345</v>
      </c>
      <c r="B38" s="26">
        <v>3.0</v>
      </c>
      <c r="C38" s="26" t="s">
        <v>2386</v>
      </c>
      <c r="D38" s="26">
        <v>1.0</v>
      </c>
      <c r="E38" s="26">
        <v>0.0</v>
      </c>
      <c r="F38" s="24"/>
      <c r="G38" s="24"/>
      <c r="H38" s="24"/>
      <c r="I38" s="24"/>
      <c r="J38" s="24"/>
      <c r="K38" s="24"/>
      <c r="L38" s="24"/>
      <c r="M38" s="24"/>
      <c r="N38" s="24"/>
      <c r="O38" s="24"/>
      <c r="P38" s="24"/>
      <c r="Q38" s="24"/>
      <c r="R38" s="24"/>
      <c r="S38" s="24"/>
      <c r="T38" s="24"/>
      <c r="U38" s="24"/>
    </row>
    <row r="39">
      <c r="A39" s="26" t="s">
        <v>2345</v>
      </c>
      <c r="B39" s="26">
        <v>3.0</v>
      </c>
      <c r="C39" s="26" t="s">
        <v>2387</v>
      </c>
      <c r="D39" s="26">
        <v>0.0</v>
      </c>
      <c r="E39" s="26">
        <v>0.0</v>
      </c>
      <c r="F39" s="24"/>
      <c r="G39" s="24"/>
      <c r="H39" s="24"/>
      <c r="I39" s="24"/>
      <c r="J39" s="24"/>
      <c r="K39" s="24"/>
      <c r="L39" s="24"/>
      <c r="M39" s="24"/>
      <c r="N39" s="24"/>
      <c r="O39" s="24"/>
      <c r="P39" s="24"/>
      <c r="Q39" s="24"/>
      <c r="R39" s="24"/>
      <c r="S39" s="24"/>
      <c r="T39" s="24"/>
      <c r="U39" s="24"/>
    </row>
    <row r="40">
      <c r="A40" s="26" t="s">
        <v>2345</v>
      </c>
      <c r="B40" s="26">
        <v>3.0</v>
      </c>
      <c r="C40" s="26" t="s">
        <v>2388</v>
      </c>
      <c r="D40" s="26">
        <v>0.0</v>
      </c>
      <c r="E40" s="26">
        <v>0.0</v>
      </c>
      <c r="F40" s="24"/>
      <c r="G40" s="24"/>
      <c r="H40" s="24"/>
      <c r="I40" s="24"/>
      <c r="J40" s="24"/>
      <c r="K40" s="24"/>
      <c r="L40" s="24"/>
      <c r="M40" s="24"/>
      <c r="N40" s="24"/>
      <c r="O40" s="24"/>
      <c r="P40" s="24"/>
      <c r="Q40" s="24"/>
      <c r="R40" s="24"/>
      <c r="S40" s="24"/>
      <c r="T40" s="24"/>
      <c r="U40" s="24"/>
    </row>
    <row r="41">
      <c r="A41" s="26" t="s">
        <v>2345</v>
      </c>
      <c r="B41" s="26">
        <v>3.0</v>
      </c>
      <c r="C41" s="26" t="s">
        <v>2389</v>
      </c>
      <c r="D41" s="26">
        <v>0.0</v>
      </c>
      <c r="E41" s="26">
        <v>0.0</v>
      </c>
      <c r="F41" s="24"/>
      <c r="G41" s="24"/>
      <c r="H41" s="24"/>
      <c r="I41" s="24"/>
      <c r="J41" s="24"/>
      <c r="K41" s="24"/>
      <c r="L41" s="24"/>
      <c r="M41" s="24"/>
      <c r="N41" s="24"/>
      <c r="O41" s="24"/>
      <c r="P41" s="24"/>
      <c r="Q41" s="24"/>
      <c r="R41" s="24"/>
      <c r="S41" s="24"/>
      <c r="T41" s="24"/>
      <c r="U41" s="24"/>
    </row>
    <row r="42">
      <c r="A42" s="26" t="s">
        <v>2345</v>
      </c>
      <c r="B42" s="26">
        <v>3.0</v>
      </c>
      <c r="C42" s="26" t="s">
        <v>2390</v>
      </c>
      <c r="D42" s="26">
        <v>1.0</v>
      </c>
      <c r="E42" s="26">
        <v>0.0</v>
      </c>
      <c r="F42" s="24"/>
      <c r="G42" s="24"/>
      <c r="H42" s="24"/>
      <c r="I42" s="24"/>
      <c r="J42" s="24"/>
      <c r="K42" s="24"/>
      <c r="L42" s="24"/>
      <c r="M42" s="24"/>
      <c r="N42" s="24"/>
      <c r="O42" s="24"/>
      <c r="P42" s="24"/>
      <c r="Q42" s="24"/>
      <c r="R42" s="24"/>
      <c r="S42" s="24"/>
      <c r="T42" s="24"/>
      <c r="U42" s="24"/>
    </row>
    <row r="43">
      <c r="A43" s="26" t="s">
        <v>2345</v>
      </c>
      <c r="B43" s="26">
        <v>4.0</v>
      </c>
      <c r="C43" s="26" t="s">
        <v>2391</v>
      </c>
      <c r="D43" s="26">
        <v>1.0</v>
      </c>
      <c r="E43" s="26">
        <v>1.0</v>
      </c>
      <c r="F43" s="24"/>
      <c r="G43" s="24"/>
      <c r="H43" s="24"/>
      <c r="I43" s="24"/>
      <c r="J43" s="24"/>
      <c r="K43" s="24"/>
      <c r="L43" s="24"/>
      <c r="M43" s="24"/>
      <c r="N43" s="24"/>
      <c r="O43" s="24"/>
      <c r="P43" s="24"/>
      <c r="Q43" s="24"/>
      <c r="R43" s="24"/>
      <c r="S43" s="24"/>
      <c r="T43" s="24"/>
      <c r="U43" s="24"/>
    </row>
    <row r="44">
      <c r="A44" s="26" t="s">
        <v>2345</v>
      </c>
      <c r="B44" s="26">
        <v>4.0</v>
      </c>
      <c r="C44" s="26" t="s">
        <v>2392</v>
      </c>
      <c r="D44" s="26">
        <v>1.0</v>
      </c>
      <c r="E44" s="26">
        <v>1.0</v>
      </c>
      <c r="F44" s="24"/>
      <c r="G44" s="24"/>
      <c r="H44" s="24"/>
      <c r="I44" s="24"/>
      <c r="J44" s="24"/>
      <c r="K44" s="24"/>
      <c r="L44" s="24"/>
      <c r="M44" s="24"/>
      <c r="N44" s="24"/>
      <c r="O44" s="24"/>
      <c r="P44" s="24"/>
      <c r="Q44" s="24"/>
      <c r="R44" s="24"/>
      <c r="S44" s="24"/>
      <c r="T44" s="24"/>
      <c r="U44" s="24"/>
    </row>
    <row r="45">
      <c r="A45" s="26" t="s">
        <v>2345</v>
      </c>
      <c r="B45" s="26">
        <v>4.0</v>
      </c>
      <c r="C45" s="26" t="s">
        <v>2393</v>
      </c>
      <c r="D45" s="26">
        <v>1.0</v>
      </c>
      <c r="E45" s="26">
        <v>1.0</v>
      </c>
      <c r="F45" s="24"/>
      <c r="G45" s="24"/>
      <c r="H45" s="24"/>
      <c r="I45" s="24"/>
      <c r="J45" s="24"/>
      <c r="K45" s="24"/>
      <c r="L45" s="24"/>
      <c r="M45" s="24"/>
      <c r="N45" s="24"/>
      <c r="O45" s="24"/>
      <c r="P45" s="24"/>
      <c r="Q45" s="24"/>
      <c r="R45" s="24"/>
      <c r="S45" s="24"/>
      <c r="T45" s="24"/>
      <c r="U45" s="24"/>
    </row>
    <row r="46">
      <c r="A46" s="26" t="s">
        <v>2345</v>
      </c>
      <c r="B46" s="26">
        <v>4.0</v>
      </c>
      <c r="C46" s="26" t="s">
        <v>2394</v>
      </c>
      <c r="D46" s="26">
        <v>0.0</v>
      </c>
      <c r="E46" s="26">
        <v>0.0</v>
      </c>
      <c r="F46" s="24"/>
      <c r="G46" s="24"/>
      <c r="H46" s="24"/>
      <c r="I46" s="24"/>
      <c r="J46" s="24"/>
      <c r="K46" s="24"/>
      <c r="L46" s="24"/>
      <c r="M46" s="24"/>
      <c r="N46" s="24"/>
      <c r="O46" s="24"/>
      <c r="P46" s="24"/>
      <c r="Q46" s="24"/>
      <c r="R46" s="24"/>
      <c r="S46" s="24"/>
      <c r="T46" s="24"/>
      <c r="U46" s="24"/>
    </row>
    <row r="47">
      <c r="A47" s="26" t="s">
        <v>2345</v>
      </c>
      <c r="B47" s="26">
        <v>4.0</v>
      </c>
      <c r="C47" s="26" t="s">
        <v>2395</v>
      </c>
      <c r="D47" s="26">
        <v>0.0</v>
      </c>
      <c r="E47" s="26">
        <v>0.0</v>
      </c>
      <c r="F47" s="24"/>
      <c r="G47" s="24"/>
      <c r="H47" s="24"/>
      <c r="I47" s="24"/>
      <c r="J47" s="24"/>
      <c r="K47" s="24"/>
      <c r="L47" s="24"/>
      <c r="M47" s="24"/>
      <c r="N47" s="24"/>
      <c r="O47" s="24"/>
      <c r="P47" s="24"/>
      <c r="Q47" s="24"/>
      <c r="R47" s="24"/>
      <c r="S47" s="24"/>
      <c r="T47" s="24"/>
      <c r="U47" s="24"/>
    </row>
    <row r="48">
      <c r="A48" s="26" t="s">
        <v>2345</v>
      </c>
      <c r="B48" s="26">
        <v>4.0</v>
      </c>
      <c r="C48" s="26" t="s">
        <v>2396</v>
      </c>
      <c r="D48" s="26">
        <v>0.0</v>
      </c>
      <c r="E48" s="26">
        <v>0.0</v>
      </c>
      <c r="F48" s="24"/>
      <c r="G48" s="24"/>
      <c r="H48" s="24"/>
      <c r="I48" s="24"/>
      <c r="J48" s="24"/>
      <c r="K48" s="24"/>
      <c r="L48" s="24"/>
      <c r="M48" s="24"/>
      <c r="N48" s="24"/>
      <c r="O48" s="24"/>
      <c r="P48" s="24"/>
      <c r="Q48" s="24"/>
      <c r="R48" s="24"/>
      <c r="S48" s="24"/>
      <c r="T48" s="24"/>
      <c r="U48" s="24"/>
    </row>
    <row r="49">
      <c r="A49" s="26" t="s">
        <v>2345</v>
      </c>
      <c r="B49" s="26">
        <v>4.0</v>
      </c>
      <c r="C49" s="26" t="s">
        <v>2397</v>
      </c>
      <c r="D49" s="26">
        <v>0.0</v>
      </c>
      <c r="E49" s="26">
        <v>0.0</v>
      </c>
      <c r="F49" s="24"/>
      <c r="G49" s="24"/>
      <c r="H49" s="24"/>
      <c r="I49" s="24"/>
      <c r="J49" s="24"/>
      <c r="K49" s="24"/>
      <c r="L49" s="24"/>
      <c r="M49" s="24"/>
      <c r="N49" s="24"/>
      <c r="O49" s="24"/>
      <c r="P49" s="24"/>
      <c r="Q49" s="24"/>
      <c r="R49" s="24"/>
      <c r="S49" s="24"/>
      <c r="T49" s="24"/>
      <c r="U49" s="24"/>
    </row>
    <row r="50">
      <c r="A50" s="26" t="s">
        <v>2345</v>
      </c>
      <c r="B50" s="26">
        <v>4.0</v>
      </c>
      <c r="C50" s="26" t="s">
        <v>2398</v>
      </c>
      <c r="D50" s="26">
        <v>0.0</v>
      </c>
      <c r="E50" s="26">
        <v>0.0</v>
      </c>
      <c r="F50" s="24"/>
      <c r="G50" s="24"/>
      <c r="H50" s="24"/>
      <c r="I50" s="24"/>
      <c r="J50" s="24"/>
      <c r="K50" s="24"/>
      <c r="L50" s="24"/>
      <c r="M50" s="24"/>
      <c r="N50" s="24"/>
      <c r="O50" s="24"/>
      <c r="P50" s="24"/>
      <c r="Q50" s="24"/>
      <c r="R50" s="24"/>
      <c r="S50" s="24"/>
      <c r="T50" s="24"/>
      <c r="U50" s="24"/>
    </row>
    <row r="51">
      <c r="A51" s="26" t="s">
        <v>2345</v>
      </c>
      <c r="B51" s="26">
        <v>5.0</v>
      </c>
      <c r="C51" s="26" t="s">
        <v>2399</v>
      </c>
      <c r="D51" s="26">
        <v>1.0</v>
      </c>
      <c r="E51" s="26">
        <v>1.0</v>
      </c>
      <c r="F51" s="24"/>
      <c r="G51" s="24"/>
      <c r="H51" s="24"/>
      <c r="I51" s="24"/>
      <c r="J51" s="24"/>
      <c r="K51" s="24"/>
      <c r="L51" s="24"/>
      <c r="M51" s="24"/>
      <c r="N51" s="24"/>
      <c r="O51" s="24"/>
      <c r="P51" s="24"/>
      <c r="Q51" s="24"/>
      <c r="R51" s="24"/>
      <c r="S51" s="24"/>
      <c r="T51" s="24"/>
      <c r="U51" s="24"/>
    </row>
    <row r="52">
      <c r="A52" s="26" t="s">
        <v>2345</v>
      </c>
      <c r="B52" s="26">
        <v>5.0</v>
      </c>
      <c r="C52" s="26" t="s">
        <v>2400</v>
      </c>
      <c r="D52" s="26">
        <v>1.0</v>
      </c>
      <c r="E52" s="26">
        <v>1.0</v>
      </c>
      <c r="F52" s="24"/>
      <c r="G52" s="24"/>
      <c r="H52" s="24"/>
      <c r="I52" s="24"/>
      <c r="J52" s="24"/>
      <c r="K52" s="24"/>
      <c r="L52" s="24"/>
      <c r="M52" s="24"/>
      <c r="N52" s="24"/>
      <c r="O52" s="24"/>
      <c r="P52" s="24"/>
      <c r="Q52" s="24"/>
      <c r="R52" s="24"/>
      <c r="S52" s="24"/>
      <c r="T52" s="24"/>
      <c r="U52" s="24"/>
    </row>
    <row r="53">
      <c r="A53" s="26" t="s">
        <v>2345</v>
      </c>
      <c r="B53" s="26">
        <v>5.0</v>
      </c>
      <c r="C53" s="26" t="s">
        <v>2401</v>
      </c>
      <c r="D53" s="26">
        <v>1.0</v>
      </c>
      <c r="E53" s="26">
        <v>1.0</v>
      </c>
      <c r="F53" s="24"/>
      <c r="G53" s="24"/>
      <c r="H53" s="24"/>
      <c r="I53" s="24"/>
      <c r="J53" s="24"/>
      <c r="K53" s="24"/>
      <c r="L53" s="24"/>
      <c r="M53" s="24"/>
      <c r="N53" s="24"/>
      <c r="O53" s="24"/>
      <c r="P53" s="24"/>
      <c r="Q53" s="24"/>
      <c r="R53" s="24"/>
      <c r="S53" s="24"/>
      <c r="T53" s="24"/>
      <c r="U53" s="24"/>
    </row>
    <row r="54">
      <c r="A54" s="26" t="s">
        <v>2345</v>
      </c>
      <c r="B54" s="26">
        <v>5.0</v>
      </c>
      <c r="C54" s="26" t="s">
        <v>2402</v>
      </c>
      <c r="D54" s="26">
        <v>1.0</v>
      </c>
      <c r="E54" s="26">
        <v>0.0</v>
      </c>
      <c r="F54" s="24"/>
      <c r="G54" s="24"/>
      <c r="H54" s="24"/>
      <c r="I54" s="24"/>
      <c r="J54" s="24"/>
      <c r="K54" s="24"/>
      <c r="L54" s="24"/>
      <c r="M54" s="24"/>
      <c r="N54" s="24"/>
      <c r="O54" s="24"/>
      <c r="P54" s="24"/>
      <c r="Q54" s="24"/>
      <c r="R54" s="24"/>
      <c r="S54" s="24"/>
      <c r="T54" s="24"/>
      <c r="U54" s="24"/>
    </row>
    <row r="55">
      <c r="A55" s="26" t="s">
        <v>2345</v>
      </c>
      <c r="B55" s="26">
        <v>5.0</v>
      </c>
      <c r="C55" s="26" t="s">
        <v>2403</v>
      </c>
      <c r="D55" s="26">
        <v>1.0</v>
      </c>
      <c r="E55" s="26">
        <v>1.0</v>
      </c>
      <c r="F55" s="24"/>
      <c r="G55" s="24"/>
      <c r="H55" s="24"/>
      <c r="I55" s="24"/>
      <c r="J55" s="24"/>
      <c r="K55" s="24"/>
      <c r="L55" s="24"/>
      <c r="M55" s="24"/>
      <c r="N55" s="24"/>
      <c r="O55" s="24"/>
      <c r="P55" s="24"/>
      <c r="Q55" s="24"/>
      <c r="R55" s="24"/>
      <c r="S55" s="24"/>
      <c r="T55" s="24"/>
      <c r="U55" s="24"/>
    </row>
    <row r="56">
      <c r="A56" s="26" t="s">
        <v>2345</v>
      </c>
      <c r="B56" s="26">
        <v>5.0</v>
      </c>
      <c r="C56" s="26" t="s">
        <v>2404</v>
      </c>
      <c r="D56" s="26">
        <v>1.0</v>
      </c>
      <c r="E56" s="26">
        <v>1.0</v>
      </c>
      <c r="F56" s="24"/>
      <c r="G56" s="24"/>
      <c r="H56" s="24"/>
      <c r="I56" s="24"/>
      <c r="J56" s="24"/>
      <c r="K56" s="24"/>
      <c r="L56" s="24"/>
      <c r="M56" s="24"/>
      <c r="N56" s="24"/>
      <c r="O56" s="24"/>
      <c r="P56" s="24"/>
      <c r="Q56" s="24"/>
      <c r="R56" s="24"/>
      <c r="S56" s="24"/>
      <c r="T56" s="24"/>
      <c r="U56" s="24"/>
    </row>
    <row r="57">
      <c r="A57" s="26" t="s">
        <v>2345</v>
      </c>
      <c r="B57" s="26">
        <v>5.0</v>
      </c>
      <c r="C57" s="26" t="s">
        <v>2405</v>
      </c>
      <c r="D57" s="26">
        <v>0.0</v>
      </c>
      <c r="E57" s="26">
        <v>0.0</v>
      </c>
      <c r="F57" s="24"/>
      <c r="G57" s="24"/>
      <c r="H57" s="24"/>
      <c r="I57" s="24"/>
      <c r="J57" s="24"/>
      <c r="K57" s="24"/>
      <c r="L57" s="24"/>
      <c r="M57" s="24"/>
      <c r="N57" s="24"/>
      <c r="O57" s="24"/>
      <c r="P57" s="24"/>
      <c r="Q57" s="24"/>
      <c r="R57" s="24"/>
      <c r="S57" s="24"/>
      <c r="T57" s="24"/>
      <c r="U57" s="24"/>
    </row>
    <row r="58">
      <c r="A58" s="26" t="s">
        <v>2345</v>
      </c>
      <c r="B58" s="26">
        <v>5.0</v>
      </c>
      <c r="C58" s="26" t="s">
        <v>2406</v>
      </c>
      <c r="D58" s="26">
        <v>0.0</v>
      </c>
      <c r="E58" s="26">
        <v>0.0</v>
      </c>
      <c r="F58" s="24"/>
      <c r="G58" s="24"/>
      <c r="H58" s="24"/>
      <c r="I58" s="24"/>
      <c r="J58" s="24"/>
      <c r="K58" s="24"/>
      <c r="L58" s="24"/>
      <c r="M58" s="24"/>
      <c r="N58" s="24"/>
      <c r="O58" s="24"/>
      <c r="P58" s="24"/>
      <c r="Q58" s="24"/>
      <c r="R58" s="24"/>
      <c r="S58" s="24"/>
      <c r="T58" s="24"/>
      <c r="U58" s="24"/>
    </row>
    <row r="59">
      <c r="A59" s="26" t="s">
        <v>2345</v>
      </c>
      <c r="B59" s="26">
        <v>5.0</v>
      </c>
      <c r="C59" s="26" t="s">
        <v>2407</v>
      </c>
      <c r="D59" s="26">
        <v>1.0</v>
      </c>
      <c r="E59" s="26">
        <v>1.0</v>
      </c>
      <c r="F59" s="24"/>
      <c r="G59" s="24"/>
      <c r="H59" s="24"/>
      <c r="I59" s="24"/>
      <c r="J59" s="24"/>
      <c r="K59" s="24"/>
      <c r="L59" s="24"/>
      <c r="M59" s="24"/>
      <c r="N59" s="24"/>
      <c r="O59" s="24"/>
      <c r="P59" s="24"/>
      <c r="Q59" s="24"/>
      <c r="R59" s="24"/>
      <c r="S59" s="24"/>
      <c r="T59" s="24"/>
      <c r="U59" s="24"/>
    </row>
    <row r="60">
      <c r="A60" s="26" t="s">
        <v>2345</v>
      </c>
      <c r="B60" s="26">
        <v>5.0</v>
      </c>
      <c r="C60" s="26" t="s">
        <v>2408</v>
      </c>
      <c r="D60" s="26">
        <v>1.0</v>
      </c>
      <c r="E60" s="26">
        <v>1.0</v>
      </c>
      <c r="F60" s="24"/>
      <c r="G60" s="24"/>
      <c r="H60" s="24"/>
      <c r="I60" s="24"/>
      <c r="J60" s="24"/>
      <c r="K60" s="24"/>
      <c r="L60" s="24"/>
      <c r="M60" s="24"/>
      <c r="N60" s="24"/>
      <c r="O60" s="24"/>
      <c r="P60" s="24"/>
      <c r="Q60" s="24"/>
      <c r="R60" s="24"/>
      <c r="S60" s="24"/>
      <c r="T60" s="24"/>
      <c r="U60" s="24"/>
    </row>
    <row r="61">
      <c r="A61" s="26" t="s">
        <v>2345</v>
      </c>
      <c r="B61" s="26">
        <v>5.0</v>
      </c>
      <c r="C61" s="26" t="s">
        <v>2409</v>
      </c>
      <c r="D61" s="26">
        <v>1.0</v>
      </c>
      <c r="E61" s="26">
        <v>0.0</v>
      </c>
      <c r="F61" s="24"/>
      <c r="G61" s="24"/>
      <c r="H61" s="24"/>
      <c r="I61" s="24"/>
      <c r="J61" s="24"/>
      <c r="K61" s="24"/>
      <c r="L61" s="24"/>
      <c r="M61" s="24"/>
      <c r="N61" s="24"/>
      <c r="O61" s="24"/>
      <c r="P61" s="24"/>
      <c r="Q61" s="24"/>
      <c r="R61" s="24"/>
      <c r="S61" s="24"/>
      <c r="T61" s="24"/>
      <c r="U61" s="24"/>
    </row>
    <row r="62">
      <c r="A62" s="26" t="s">
        <v>2345</v>
      </c>
      <c r="B62" s="26">
        <v>5.0</v>
      </c>
      <c r="C62" s="26" t="s">
        <v>2410</v>
      </c>
      <c r="D62" s="26">
        <v>0.0</v>
      </c>
      <c r="E62" s="26">
        <v>0.0</v>
      </c>
      <c r="F62" s="24"/>
      <c r="G62" s="24"/>
      <c r="H62" s="24"/>
      <c r="I62" s="24"/>
      <c r="J62" s="24"/>
      <c r="K62" s="24"/>
      <c r="L62" s="24"/>
      <c r="M62" s="24"/>
      <c r="N62" s="24"/>
      <c r="O62" s="24"/>
      <c r="P62" s="24"/>
      <c r="Q62" s="24"/>
      <c r="R62" s="24"/>
      <c r="S62" s="24"/>
      <c r="T62" s="24"/>
      <c r="U62" s="24"/>
    </row>
    <row r="63">
      <c r="A63" s="26" t="s">
        <v>2345</v>
      </c>
      <c r="B63" s="26">
        <v>5.0</v>
      </c>
      <c r="C63" s="26" t="s">
        <v>2411</v>
      </c>
      <c r="D63" s="26">
        <v>1.0</v>
      </c>
      <c r="E63" s="26">
        <v>0.0</v>
      </c>
      <c r="F63" s="24"/>
      <c r="G63" s="24"/>
      <c r="H63" s="24"/>
      <c r="I63" s="24"/>
      <c r="J63" s="24"/>
      <c r="K63" s="24"/>
      <c r="L63" s="24"/>
      <c r="M63" s="24"/>
      <c r="N63" s="24"/>
      <c r="O63" s="24"/>
      <c r="P63" s="24"/>
      <c r="Q63" s="24"/>
      <c r="R63" s="24"/>
      <c r="S63" s="24"/>
      <c r="T63" s="24"/>
      <c r="U63" s="24"/>
    </row>
    <row r="64">
      <c r="A64" s="26" t="s">
        <v>2412</v>
      </c>
      <c r="B64" s="26">
        <v>1.0</v>
      </c>
      <c r="C64" s="26" t="s">
        <v>2413</v>
      </c>
      <c r="D64" s="26">
        <v>1.0</v>
      </c>
      <c r="E64" s="26">
        <v>1.0</v>
      </c>
      <c r="F64" s="24"/>
      <c r="G64" s="24"/>
      <c r="H64" s="24"/>
      <c r="I64" s="24"/>
      <c r="J64" s="24"/>
      <c r="K64" s="24"/>
      <c r="L64" s="24"/>
      <c r="M64" s="24"/>
      <c r="N64" s="24"/>
      <c r="O64" s="24"/>
      <c r="P64" s="24"/>
      <c r="Q64" s="24"/>
      <c r="R64" s="24"/>
      <c r="S64" s="24"/>
      <c r="T64" s="24"/>
      <c r="U64" s="24"/>
    </row>
    <row r="65">
      <c r="A65" s="26" t="s">
        <v>2412</v>
      </c>
      <c r="B65" s="26">
        <v>1.0</v>
      </c>
      <c r="C65" s="26" t="s">
        <v>2414</v>
      </c>
      <c r="D65" s="26">
        <v>1.0</v>
      </c>
      <c r="E65" s="26">
        <v>1.0</v>
      </c>
      <c r="F65" s="24"/>
      <c r="G65" s="24"/>
      <c r="H65" s="24"/>
      <c r="I65" s="24"/>
      <c r="J65" s="24"/>
      <c r="K65" s="24"/>
      <c r="L65" s="24"/>
      <c r="M65" s="24"/>
      <c r="N65" s="24"/>
      <c r="O65" s="24"/>
      <c r="P65" s="24"/>
      <c r="Q65" s="24"/>
      <c r="R65" s="24"/>
      <c r="S65" s="24"/>
      <c r="T65" s="24"/>
      <c r="U65" s="24"/>
    </row>
    <row r="66">
      <c r="A66" s="26" t="s">
        <v>2412</v>
      </c>
      <c r="B66" s="26">
        <v>1.0</v>
      </c>
      <c r="C66" s="26" t="s">
        <v>2415</v>
      </c>
      <c r="D66" s="26">
        <v>0.0</v>
      </c>
      <c r="E66" s="26">
        <v>1.0</v>
      </c>
      <c r="F66" s="24"/>
      <c r="G66" s="24"/>
      <c r="H66" s="24"/>
      <c r="I66" s="24"/>
      <c r="J66" s="24"/>
      <c r="K66" s="24"/>
      <c r="L66" s="24"/>
      <c r="M66" s="24"/>
      <c r="N66" s="24"/>
      <c r="O66" s="24"/>
      <c r="P66" s="24"/>
      <c r="Q66" s="24"/>
      <c r="R66" s="24"/>
      <c r="S66" s="24"/>
      <c r="T66" s="24"/>
      <c r="U66" s="24"/>
    </row>
    <row r="67">
      <c r="A67" s="26" t="s">
        <v>2412</v>
      </c>
      <c r="B67" s="26">
        <v>1.0</v>
      </c>
      <c r="C67" s="26" t="s">
        <v>2416</v>
      </c>
      <c r="D67" s="26">
        <v>0.0</v>
      </c>
      <c r="E67" s="26">
        <v>1.0</v>
      </c>
      <c r="F67" s="24"/>
      <c r="G67" s="24"/>
      <c r="H67" s="24"/>
      <c r="I67" s="24"/>
      <c r="J67" s="24"/>
      <c r="K67" s="24"/>
      <c r="L67" s="24"/>
      <c r="M67" s="24"/>
      <c r="N67" s="24"/>
      <c r="O67" s="24"/>
      <c r="P67" s="24"/>
      <c r="Q67" s="24"/>
      <c r="R67" s="24"/>
      <c r="S67" s="24"/>
      <c r="T67" s="24"/>
      <c r="U67" s="24"/>
    </row>
    <row r="68">
      <c r="A68" s="26" t="s">
        <v>2412</v>
      </c>
      <c r="B68" s="26">
        <v>1.0</v>
      </c>
      <c r="C68" s="26" t="s">
        <v>2417</v>
      </c>
      <c r="D68" s="26">
        <v>1.0</v>
      </c>
      <c r="E68" s="26">
        <v>1.0</v>
      </c>
      <c r="F68" s="24"/>
      <c r="G68" s="24"/>
      <c r="H68" s="24"/>
      <c r="I68" s="24"/>
      <c r="J68" s="24"/>
      <c r="K68" s="24"/>
      <c r="L68" s="24"/>
      <c r="M68" s="24"/>
      <c r="N68" s="24"/>
      <c r="O68" s="24"/>
      <c r="P68" s="24"/>
      <c r="Q68" s="24"/>
      <c r="R68" s="24"/>
      <c r="S68" s="24"/>
      <c r="T68" s="24"/>
      <c r="U68" s="24"/>
    </row>
    <row r="69">
      <c r="A69" s="26" t="s">
        <v>2412</v>
      </c>
      <c r="B69" s="26">
        <v>1.0</v>
      </c>
      <c r="C69" s="26" t="s">
        <v>2418</v>
      </c>
      <c r="D69" s="26">
        <v>1.0</v>
      </c>
      <c r="E69" s="26">
        <v>0.0</v>
      </c>
      <c r="F69" s="24"/>
      <c r="G69" s="24"/>
      <c r="H69" s="24"/>
      <c r="I69" s="24"/>
      <c r="J69" s="24"/>
      <c r="K69" s="24"/>
      <c r="L69" s="24"/>
      <c r="M69" s="24"/>
      <c r="N69" s="24"/>
      <c r="O69" s="24"/>
      <c r="P69" s="24"/>
      <c r="Q69" s="24"/>
      <c r="R69" s="24"/>
      <c r="S69" s="24"/>
      <c r="T69" s="24"/>
      <c r="U69" s="24"/>
    </row>
    <row r="70">
      <c r="A70" s="26" t="s">
        <v>2412</v>
      </c>
      <c r="B70" s="26">
        <v>1.0</v>
      </c>
      <c r="C70" s="26" t="s">
        <v>2419</v>
      </c>
      <c r="D70" s="26">
        <v>0.0</v>
      </c>
      <c r="E70" s="26">
        <v>1.0</v>
      </c>
      <c r="F70" s="24"/>
      <c r="G70" s="24"/>
      <c r="H70" s="24"/>
      <c r="I70" s="24"/>
      <c r="J70" s="24"/>
      <c r="K70" s="24"/>
      <c r="L70" s="24"/>
      <c r="M70" s="24"/>
      <c r="N70" s="24"/>
      <c r="O70" s="24"/>
      <c r="P70" s="24"/>
      <c r="Q70" s="24"/>
      <c r="R70" s="24"/>
      <c r="S70" s="24"/>
      <c r="T70" s="24"/>
      <c r="U70" s="24"/>
    </row>
    <row r="71">
      <c r="A71" s="26" t="s">
        <v>2412</v>
      </c>
      <c r="B71" s="26">
        <v>1.0</v>
      </c>
      <c r="C71" s="26" t="s">
        <v>2420</v>
      </c>
      <c r="D71" s="26">
        <v>0.0</v>
      </c>
      <c r="E71" s="26">
        <v>0.0</v>
      </c>
      <c r="F71" s="24"/>
      <c r="G71" s="24"/>
      <c r="H71" s="24"/>
      <c r="I71" s="24"/>
      <c r="J71" s="24"/>
      <c r="K71" s="24"/>
      <c r="L71" s="24"/>
      <c r="M71" s="24"/>
      <c r="N71" s="24"/>
      <c r="O71" s="24"/>
      <c r="P71" s="24"/>
      <c r="Q71" s="24"/>
      <c r="R71" s="24"/>
      <c r="S71" s="24"/>
      <c r="T71" s="24"/>
      <c r="U71" s="24"/>
    </row>
    <row r="72">
      <c r="A72" s="26" t="s">
        <v>2412</v>
      </c>
      <c r="B72" s="26">
        <v>1.0</v>
      </c>
      <c r="C72" s="26" t="s">
        <v>2421</v>
      </c>
      <c r="D72" s="26">
        <v>0.0</v>
      </c>
      <c r="E72" s="26">
        <v>0.0</v>
      </c>
      <c r="F72" s="24"/>
      <c r="G72" s="24"/>
      <c r="H72" s="24"/>
      <c r="I72" s="24"/>
      <c r="J72" s="24"/>
      <c r="K72" s="24"/>
      <c r="L72" s="24"/>
      <c r="M72" s="24"/>
      <c r="N72" s="24"/>
      <c r="O72" s="24"/>
      <c r="P72" s="24"/>
      <c r="Q72" s="24"/>
      <c r="R72" s="24"/>
      <c r="S72" s="24"/>
      <c r="T72" s="24"/>
      <c r="U72" s="24"/>
    </row>
    <row r="73">
      <c r="A73" s="26" t="s">
        <v>2412</v>
      </c>
      <c r="B73" s="26">
        <v>1.0</v>
      </c>
      <c r="C73" s="26" t="s">
        <v>2422</v>
      </c>
      <c r="D73" s="26">
        <v>0.0</v>
      </c>
      <c r="E73" s="26">
        <v>0.0</v>
      </c>
      <c r="F73" s="24"/>
      <c r="G73" s="24"/>
      <c r="H73" s="24"/>
      <c r="I73" s="24"/>
      <c r="J73" s="24"/>
      <c r="K73" s="24"/>
      <c r="L73" s="24"/>
      <c r="M73" s="24"/>
      <c r="N73" s="24"/>
      <c r="O73" s="24"/>
      <c r="P73" s="24"/>
      <c r="Q73" s="24"/>
      <c r="R73" s="24"/>
      <c r="S73" s="24"/>
      <c r="T73" s="24"/>
      <c r="U73" s="24"/>
    </row>
    <row r="74">
      <c r="A74" s="26" t="s">
        <v>2412</v>
      </c>
      <c r="B74" s="26">
        <v>1.0</v>
      </c>
      <c r="C74" s="26" t="s">
        <v>2423</v>
      </c>
      <c r="D74" s="26">
        <v>0.0</v>
      </c>
      <c r="E74" s="26">
        <v>0.0</v>
      </c>
      <c r="F74" s="24"/>
      <c r="G74" s="24"/>
      <c r="H74" s="24"/>
      <c r="I74" s="24"/>
      <c r="J74" s="24"/>
      <c r="K74" s="24"/>
      <c r="L74" s="24"/>
      <c r="M74" s="24"/>
      <c r="N74" s="24"/>
      <c r="O74" s="24"/>
      <c r="P74" s="24"/>
      <c r="Q74" s="24"/>
      <c r="R74" s="24"/>
      <c r="S74" s="24"/>
      <c r="T74" s="24"/>
      <c r="U74" s="24"/>
    </row>
    <row r="75">
      <c r="A75" s="26" t="s">
        <v>2412</v>
      </c>
      <c r="B75" s="26">
        <v>1.0</v>
      </c>
      <c r="C75" s="26" t="s">
        <v>2424</v>
      </c>
      <c r="D75" s="26">
        <v>0.0</v>
      </c>
      <c r="E75" s="26">
        <v>0.0</v>
      </c>
      <c r="F75" s="24"/>
      <c r="G75" s="24"/>
      <c r="H75" s="24"/>
      <c r="I75" s="24"/>
      <c r="J75" s="24"/>
      <c r="K75" s="24"/>
      <c r="L75" s="24"/>
      <c r="M75" s="24"/>
      <c r="N75" s="24"/>
      <c r="O75" s="24"/>
      <c r="P75" s="24"/>
      <c r="Q75" s="24"/>
      <c r="R75" s="24"/>
      <c r="S75" s="24"/>
      <c r="T75" s="24"/>
      <c r="U75" s="24"/>
    </row>
    <row r="76">
      <c r="A76" s="26" t="s">
        <v>2412</v>
      </c>
      <c r="B76" s="26">
        <v>1.0</v>
      </c>
      <c r="C76" s="26" t="s">
        <v>2425</v>
      </c>
      <c r="D76" s="26">
        <v>0.0</v>
      </c>
      <c r="E76" s="26">
        <v>0.0</v>
      </c>
      <c r="F76" s="24"/>
      <c r="G76" s="24"/>
      <c r="H76" s="24"/>
      <c r="I76" s="24"/>
      <c r="J76" s="24"/>
      <c r="K76" s="24"/>
      <c r="L76" s="24"/>
      <c r="M76" s="24"/>
      <c r="N76" s="24"/>
      <c r="O76" s="24"/>
      <c r="P76" s="24"/>
      <c r="Q76" s="24"/>
      <c r="R76" s="24"/>
      <c r="S76" s="24"/>
      <c r="T76" s="24"/>
      <c r="U76" s="24"/>
    </row>
    <row r="77">
      <c r="A77" s="26" t="s">
        <v>2412</v>
      </c>
      <c r="B77" s="26">
        <v>1.0</v>
      </c>
      <c r="C77" s="26" t="s">
        <v>2426</v>
      </c>
      <c r="D77" s="26">
        <v>0.0</v>
      </c>
      <c r="E77" s="26">
        <v>0.0</v>
      </c>
      <c r="F77" s="24"/>
      <c r="G77" s="24"/>
      <c r="H77" s="24"/>
      <c r="I77" s="24"/>
      <c r="J77" s="24"/>
      <c r="K77" s="24"/>
      <c r="L77" s="24"/>
      <c r="M77" s="24"/>
      <c r="N77" s="24"/>
      <c r="O77" s="24"/>
      <c r="P77" s="24"/>
      <c r="Q77" s="24"/>
      <c r="R77" s="24"/>
      <c r="S77" s="24"/>
      <c r="T77" s="24"/>
      <c r="U77" s="24"/>
    </row>
    <row r="78">
      <c r="A78" s="26" t="s">
        <v>2412</v>
      </c>
      <c r="B78" s="26">
        <v>2.0</v>
      </c>
      <c r="C78" s="26" t="s">
        <v>2427</v>
      </c>
      <c r="D78" s="26">
        <v>1.0</v>
      </c>
      <c r="E78" s="26">
        <v>1.0</v>
      </c>
      <c r="F78" s="24"/>
      <c r="G78" s="24"/>
      <c r="H78" s="24"/>
      <c r="I78" s="24"/>
      <c r="J78" s="24"/>
      <c r="K78" s="24"/>
      <c r="L78" s="24"/>
      <c r="M78" s="24"/>
      <c r="N78" s="24"/>
      <c r="O78" s="24"/>
      <c r="P78" s="24"/>
      <c r="Q78" s="24"/>
      <c r="R78" s="24"/>
      <c r="S78" s="24"/>
      <c r="T78" s="24"/>
      <c r="U78" s="24"/>
    </row>
    <row r="79">
      <c r="A79" s="26" t="s">
        <v>2412</v>
      </c>
      <c r="B79" s="26">
        <v>2.0</v>
      </c>
      <c r="C79" s="26" t="s">
        <v>2428</v>
      </c>
      <c r="D79" s="26">
        <v>1.0</v>
      </c>
      <c r="E79" s="26">
        <v>1.0</v>
      </c>
      <c r="F79" s="24"/>
      <c r="G79" s="24"/>
      <c r="H79" s="24"/>
      <c r="I79" s="24"/>
      <c r="J79" s="24"/>
      <c r="K79" s="24"/>
      <c r="L79" s="24"/>
      <c r="M79" s="24"/>
      <c r="N79" s="24"/>
      <c r="O79" s="24"/>
      <c r="P79" s="24"/>
      <c r="Q79" s="24"/>
      <c r="R79" s="24"/>
      <c r="S79" s="24"/>
      <c r="T79" s="24"/>
      <c r="U79" s="24"/>
    </row>
    <row r="80">
      <c r="A80" s="26" t="s">
        <v>2412</v>
      </c>
      <c r="B80" s="26">
        <v>2.0</v>
      </c>
      <c r="C80" s="26" t="s">
        <v>2429</v>
      </c>
      <c r="D80" s="26">
        <v>0.0</v>
      </c>
      <c r="E80" s="26">
        <v>0.0</v>
      </c>
      <c r="F80" s="24"/>
      <c r="G80" s="24"/>
      <c r="H80" s="24"/>
      <c r="I80" s="24"/>
      <c r="J80" s="24"/>
      <c r="K80" s="24"/>
      <c r="L80" s="24"/>
      <c r="M80" s="24"/>
      <c r="N80" s="24"/>
      <c r="O80" s="24"/>
      <c r="P80" s="24"/>
      <c r="Q80" s="24"/>
      <c r="R80" s="24"/>
      <c r="S80" s="24"/>
      <c r="T80" s="24"/>
      <c r="U80" s="24"/>
    </row>
    <row r="81">
      <c r="A81" s="26" t="s">
        <v>2412</v>
      </c>
      <c r="B81" s="26">
        <v>2.0</v>
      </c>
      <c r="C81" s="26" t="s">
        <v>2430</v>
      </c>
      <c r="D81" s="26">
        <v>1.0</v>
      </c>
      <c r="E81" s="26">
        <v>1.0</v>
      </c>
      <c r="F81" s="24"/>
      <c r="G81" s="24"/>
      <c r="H81" s="24"/>
      <c r="I81" s="24"/>
      <c r="J81" s="24"/>
      <c r="K81" s="24"/>
      <c r="L81" s="24"/>
      <c r="M81" s="24"/>
      <c r="N81" s="24"/>
      <c r="O81" s="24"/>
      <c r="P81" s="24"/>
      <c r="Q81" s="24"/>
      <c r="R81" s="24"/>
      <c r="S81" s="24"/>
      <c r="T81" s="24"/>
      <c r="U81" s="24"/>
    </row>
    <row r="82">
      <c r="A82" s="26" t="s">
        <v>2412</v>
      </c>
      <c r="B82" s="26">
        <v>2.0</v>
      </c>
      <c r="C82" s="26" t="s">
        <v>2431</v>
      </c>
      <c r="D82" s="26">
        <v>0.0</v>
      </c>
      <c r="E82" s="26">
        <v>0.0</v>
      </c>
      <c r="F82" s="24"/>
      <c r="G82" s="24"/>
      <c r="H82" s="24"/>
      <c r="I82" s="24"/>
      <c r="J82" s="24"/>
      <c r="K82" s="24"/>
      <c r="L82" s="24"/>
      <c r="M82" s="24"/>
      <c r="N82" s="24"/>
      <c r="O82" s="24"/>
      <c r="P82" s="24"/>
      <c r="Q82" s="24"/>
      <c r="R82" s="24"/>
      <c r="S82" s="24"/>
      <c r="T82" s="24"/>
      <c r="U82" s="24"/>
    </row>
    <row r="83">
      <c r="A83" s="26" t="s">
        <v>2412</v>
      </c>
      <c r="B83" s="26">
        <v>2.0</v>
      </c>
      <c r="C83" s="26" t="s">
        <v>2432</v>
      </c>
      <c r="D83" s="26">
        <v>0.0</v>
      </c>
      <c r="E83" s="26">
        <v>0.0</v>
      </c>
      <c r="F83" s="24"/>
      <c r="G83" s="24"/>
      <c r="H83" s="24"/>
      <c r="I83" s="24"/>
      <c r="J83" s="24"/>
      <c r="K83" s="24"/>
      <c r="L83" s="24"/>
      <c r="M83" s="24"/>
      <c r="N83" s="24"/>
      <c r="O83" s="24"/>
      <c r="P83" s="24"/>
      <c r="Q83" s="24"/>
      <c r="R83" s="24"/>
      <c r="S83" s="24"/>
      <c r="T83" s="24"/>
      <c r="U83" s="24"/>
    </row>
    <row r="84">
      <c r="A84" s="26" t="s">
        <v>2412</v>
      </c>
      <c r="B84" s="26">
        <v>2.0</v>
      </c>
      <c r="C84" s="26" t="s">
        <v>2433</v>
      </c>
      <c r="D84" s="26">
        <v>0.0</v>
      </c>
      <c r="E84" s="26">
        <v>0.0</v>
      </c>
      <c r="F84" s="24"/>
      <c r="G84" s="24"/>
      <c r="H84" s="24"/>
      <c r="I84" s="24"/>
      <c r="J84" s="24"/>
      <c r="K84" s="24"/>
      <c r="L84" s="24"/>
      <c r="M84" s="24"/>
      <c r="N84" s="24"/>
      <c r="O84" s="24"/>
      <c r="P84" s="24"/>
      <c r="Q84" s="24"/>
      <c r="R84" s="24"/>
      <c r="S84" s="24"/>
      <c r="T84" s="24"/>
      <c r="U84" s="24"/>
    </row>
    <row r="85">
      <c r="A85" s="26" t="s">
        <v>2412</v>
      </c>
      <c r="B85" s="26">
        <v>2.0</v>
      </c>
      <c r="C85" s="26" t="s">
        <v>2434</v>
      </c>
      <c r="D85" s="26">
        <v>0.0</v>
      </c>
      <c r="E85" s="26">
        <v>0.0</v>
      </c>
      <c r="F85" s="24"/>
      <c r="G85" s="24"/>
      <c r="H85" s="24"/>
      <c r="I85" s="24"/>
      <c r="J85" s="24"/>
      <c r="K85" s="24"/>
      <c r="L85" s="24"/>
      <c r="M85" s="24"/>
      <c r="N85" s="24"/>
      <c r="O85" s="24"/>
      <c r="P85" s="24"/>
      <c r="Q85" s="24"/>
      <c r="R85" s="24"/>
      <c r="S85" s="24"/>
      <c r="T85" s="24"/>
      <c r="U85" s="24"/>
    </row>
    <row r="86">
      <c r="A86" s="26" t="s">
        <v>2412</v>
      </c>
      <c r="B86" s="26">
        <v>2.0</v>
      </c>
      <c r="C86" s="26" t="s">
        <v>2435</v>
      </c>
      <c r="D86" s="26">
        <v>0.0</v>
      </c>
      <c r="E86" s="26">
        <v>0.0</v>
      </c>
      <c r="F86" s="24"/>
      <c r="G86" s="24"/>
      <c r="H86" s="24"/>
      <c r="I86" s="24"/>
      <c r="J86" s="24"/>
      <c r="K86" s="24"/>
      <c r="L86" s="24"/>
      <c r="M86" s="24"/>
      <c r="N86" s="24"/>
      <c r="O86" s="24"/>
      <c r="P86" s="24"/>
      <c r="Q86" s="24"/>
      <c r="R86" s="24"/>
      <c r="S86" s="24"/>
      <c r="T86" s="24"/>
      <c r="U86" s="24"/>
    </row>
    <row r="87">
      <c r="A87" s="26" t="s">
        <v>2412</v>
      </c>
      <c r="B87" s="26">
        <v>2.0</v>
      </c>
      <c r="C87" s="26" t="s">
        <v>2436</v>
      </c>
      <c r="D87" s="26">
        <v>0.0</v>
      </c>
      <c r="E87" s="26">
        <v>0.0</v>
      </c>
      <c r="F87" s="24"/>
      <c r="G87" s="24"/>
      <c r="H87" s="24"/>
      <c r="I87" s="24"/>
      <c r="J87" s="24"/>
      <c r="K87" s="24"/>
      <c r="L87" s="24"/>
      <c r="M87" s="24"/>
      <c r="N87" s="24"/>
      <c r="O87" s="24"/>
      <c r="P87" s="24"/>
      <c r="Q87" s="24"/>
      <c r="R87" s="24"/>
      <c r="S87" s="24"/>
      <c r="T87" s="24"/>
      <c r="U87" s="24"/>
    </row>
    <row r="88">
      <c r="A88" s="26" t="s">
        <v>2412</v>
      </c>
      <c r="B88" s="26">
        <v>2.0</v>
      </c>
      <c r="C88" s="26" t="s">
        <v>2437</v>
      </c>
      <c r="D88" s="26">
        <v>0.0</v>
      </c>
      <c r="E88" s="26">
        <v>0.0</v>
      </c>
      <c r="F88" s="24"/>
      <c r="G88" s="24"/>
      <c r="H88" s="24"/>
      <c r="I88" s="24"/>
      <c r="J88" s="24"/>
      <c r="K88" s="24"/>
      <c r="L88" s="24"/>
      <c r="M88" s="24"/>
      <c r="N88" s="24"/>
      <c r="O88" s="24"/>
      <c r="P88" s="24"/>
      <c r="Q88" s="24"/>
      <c r="R88" s="24"/>
      <c r="S88" s="24"/>
      <c r="T88" s="24"/>
      <c r="U88" s="24"/>
    </row>
    <row r="89">
      <c r="A89" s="26" t="s">
        <v>2412</v>
      </c>
      <c r="B89" s="26">
        <v>2.0</v>
      </c>
      <c r="C89" s="26" t="s">
        <v>2438</v>
      </c>
      <c r="D89" s="26">
        <v>0.0</v>
      </c>
      <c r="E89" s="26">
        <v>0.0</v>
      </c>
      <c r="F89" s="24"/>
      <c r="G89" s="24"/>
      <c r="H89" s="24"/>
      <c r="I89" s="24"/>
      <c r="J89" s="24"/>
      <c r="K89" s="24"/>
      <c r="L89" s="24"/>
      <c r="M89" s="24"/>
      <c r="N89" s="24"/>
      <c r="O89" s="24"/>
      <c r="P89" s="24"/>
      <c r="Q89" s="24"/>
      <c r="R89" s="24"/>
      <c r="S89" s="24"/>
      <c r="T89" s="24"/>
      <c r="U89" s="24"/>
    </row>
    <row r="90">
      <c r="A90" s="26" t="s">
        <v>2412</v>
      </c>
      <c r="B90" s="26">
        <v>2.0</v>
      </c>
      <c r="C90" s="26" t="s">
        <v>2439</v>
      </c>
      <c r="D90" s="26">
        <v>0.0</v>
      </c>
      <c r="E90" s="26">
        <v>0.0</v>
      </c>
      <c r="F90" s="24"/>
      <c r="G90" s="24"/>
      <c r="H90" s="24"/>
      <c r="I90" s="24"/>
      <c r="J90" s="24"/>
      <c r="K90" s="24"/>
      <c r="L90" s="24"/>
      <c r="M90" s="24"/>
      <c r="N90" s="24"/>
      <c r="O90" s="24"/>
      <c r="P90" s="24"/>
      <c r="Q90" s="24"/>
      <c r="R90" s="24"/>
      <c r="S90" s="24"/>
      <c r="T90" s="24"/>
      <c r="U90" s="24"/>
    </row>
    <row r="91">
      <c r="A91" s="26" t="s">
        <v>2412</v>
      </c>
      <c r="B91" s="26">
        <v>3.0</v>
      </c>
      <c r="C91" s="26" t="s">
        <v>2440</v>
      </c>
      <c r="D91" s="26">
        <v>1.0</v>
      </c>
      <c r="E91" s="26">
        <v>1.0</v>
      </c>
      <c r="F91" s="24"/>
      <c r="G91" s="24"/>
      <c r="H91" s="24"/>
      <c r="I91" s="24"/>
      <c r="J91" s="24"/>
      <c r="K91" s="24"/>
      <c r="L91" s="24"/>
      <c r="M91" s="24"/>
      <c r="N91" s="24"/>
      <c r="O91" s="24"/>
      <c r="P91" s="24"/>
      <c r="Q91" s="24"/>
      <c r="R91" s="24"/>
      <c r="S91" s="24"/>
      <c r="T91" s="24"/>
      <c r="U91" s="24"/>
    </row>
    <row r="92">
      <c r="A92" s="26" t="s">
        <v>2412</v>
      </c>
      <c r="B92" s="26">
        <v>3.0</v>
      </c>
      <c r="C92" s="26" t="s">
        <v>2441</v>
      </c>
      <c r="D92" s="26">
        <v>1.0</v>
      </c>
      <c r="E92" s="26">
        <v>1.0</v>
      </c>
      <c r="F92" s="24"/>
      <c r="G92" s="24"/>
      <c r="H92" s="24"/>
      <c r="I92" s="24"/>
      <c r="J92" s="24"/>
      <c r="K92" s="24"/>
      <c r="L92" s="24"/>
      <c r="M92" s="24"/>
      <c r="N92" s="24"/>
      <c r="O92" s="24"/>
      <c r="P92" s="24"/>
      <c r="Q92" s="24"/>
      <c r="R92" s="24"/>
      <c r="S92" s="24"/>
      <c r="T92" s="24"/>
      <c r="U92" s="24"/>
    </row>
    <row r="93">
      <c r="A93" s="26" t="s">
        <v>2412</v>
      </c>
      <c r="B93" s="26">
        <v>3.0</v>
      </c>
      <c r="C93" s="26" t="s">
        <v>2442</v>
      </c>
      <c r="D93" s="26">
        <v>1.0</v>
      </c>
      <c r="E93" s="26">
        <v>1.0</v>
      </c>
      <c r="F93" s="24"/>
      <c r="G93" s="24"/>
      <c r="H93" s="24"/>
      <c r="I93" s="24"/>
      <c r="J93" s="24"/>
      <c r="K93" s="24"/>
      <c r="L93" s="24"/>
      <c r="M93" s="24"/>
      <c r="N93" s="24"/>
      <c r="O93" s="24"/>
      <c r="P93" s="24"/>
      <c r="Q93" s="24"/>
      <c r="R93" s="24"/>
      <c r="S93" s="24"/>
      <c r="T93" s="24"/>
      <c r="U93" s="24"/>
    </row>
    <row r="94">
      <c r="A94" s="26" t="s">
        <v>2412</v>
      </c>
      <c r="B94" s="26">
        <v>3.0</v>
      </c>
      <c r="C94" s="26" t="s">
        <v>2443</v>
      </c>
      <c r="D94" s="26">
        <v>0.0</v>
      </c>
      <c r="E94" s="26">
        <v>0.0</v>
      </c>
      <c r="F94" s="24"/>
      <c r="G94" s="24"/>
      <c r="H94" s="24"/>
      <c r="I94" s="24"/>
      <c r="J94" s="24"/>
      <c r="K94" s="24"/>
      <c r="L94" s="24"/>
      <c r="M94" s="24"/>
      <c r="N94" s="24"/>
      <c r="O94" s="24"/>
      <c r="P94" s="24"/>
      <c r="Q94" s="24"/>
      <c r="R94" s="24"/>
      <c r="S94" s="24"/>
      <c r="T94" s="24"/>
      <c r="U94" s="24"/>
    </row>
    <row r="95">
      <c r="A95" s="26" t="s">
        <v>2412</v>
      </c>
      <c r="B95" s="26">
        <v>3.0</v>
      </c>
      <c r="C95" s="26" t="s">
        <v>2444</v>
      </c>
      <c r="D95" s="26">
        <v>0.0</v>
      </c>
      <c r="E95" s="26">
        <v>0.0</v>
      </c>
      <c r="F95" s="24"/>
      <c r="G95" s="24"/>
      <c r="H95" s="24"/>
      <c r="I95" s="24"/>
      <c r="J95" s="24"/>
      <c r="K95" s="24"/>
      <c r="L95" s="24"/>
      <c r="M95" s="24"/>
      <c r="N95" s="24"/>
      <c r="O95" s="24"/>
      <c r="P95" s="24"/>
      <c r="Q95" s="24"/>
      <c r="R95" s="24"/>
      <c r="S95" s="24"/>
      <c r="T95" s="24"/>
      <c r="U95" s="24"/>
    </row>
    <row r="96">
      <c r="A96" s="26" t="s">
        <v>2412</v>
      </c>
      <c r="B96" s="26">
        <v>3.0</v>
      </c>
      <c r="C96" s="26" t="s">
        <v>2445</v>
      </c>
      <c r="D96" s="26">
        <v>0.0</v>
      </c>
      <c r="E96" s="26">
        <v>0.0</v>
      </c>
      <c r="F96" s="24"/>
      <c r="G96" s="24"/>
      <c r="H96" s="24"/>
      <c r="I96" s="24"/>
      <c r="J96" s="24"/>
      <c r="K96" s="24"/>
      <c r="L96" s="24"/>
      <c r="M96" s="24"/>
      <c r="N96" s="24"/>
      <c r="O96" s="24"/>
      <c r="P96" s="24"/>
      <c r="Q96" s="24"/>
      <c r="R96" s="24"/>
      <c r="S96" s="24"/>
      <c r="T96" s="24"/>
      <c r="U96" s="24"/>
    </row>
    <row r="97">
      <c r="A97" s="26" t="s">
        <v>2412</v>
      </c>
      <c r="B97" s="26">
        <v>3.0</v>
      </c>
      <c r="C97" s="26" t="s">
        <v>2446</v>
      </c>
      <c r="D97" s="26">
        <v>0.0</v>
      </c>
      <c r="E97" s="26">
        <v>0.0</v>
      </c>
      <c r="F97" s="24"/>
      <c r="G97" s="24"/>
      <c r="H97" s="24"/>
      <c r="I97" s="24"/>
      <c r="J97" s="24"/>
      <c r="K97" s="24"/>
      <c r="L97" s="24"/>
      <c r="M97" s="24"/>
      <c r="N97" s="24"/>
      <c r="O97" s="24"/>
      <c r="P97" s="24"/>
      <c r="Q97" s="24"/>
      <c r="R97" s="24"/>
      <c r="S97" s="24"/>
      <c r="T97" s="24"/>
      <c r="U97" s="24"/>
    </row>
    <row r="98">
      <c r="A98" s="26" t="s">
        <v>2412</v>
      </c>
      <c r="B98" s="26">
        <v>3.0</v>
      </c>
      <c r="C98" s="26" t="s">
        <v>2447</v>
      </c>
      <c r="D98" s="26">
        <v>0.0</v>
      </c>
      <c r="E98" s="26">
        <v>0.0</v>
      </c>
      <c r="F98" s="24"/>
      <c r="G98" s="24"/>
      <c r="H98" s="24"/>
      <c r="I98" s="24"/>
      <c r="J98" s="24"/>
      <c r="K98" s="24"/>
      <c r="L98" s="24"/>
      <c r="M98" s="24"/>
      <c r="N98" s="24"/>
      <c r="O98" s="24"/>
      <c r="P98" s="24"/>
      <c r="Q98" s="24"/>
      <c r="R98" s="24"/>
      <c r="S98" s="24"/>
      <c r="T98" s="24"/>
      <c r="U98" s="24"/>
    </row>
    <row r="99">
      <c r="A99" s="26" t="s">
        <v>2412</v>
      </c>
      <c r="B99" s="26">
        <v>4.0</v>
      </c>
      <c r="C99" s="26" t="s">
        <v>2448</v>
      </c>
      <c r="D99" s="26">
        <v>1.0</v>
      </c>
      <c r="E99" s="26">
        <v>1.0</v>
      </c>
      <c r="F99" s="24"/>
      <c r="G99" s="24"/>
      <c r="H99" s="24"/>
      <c r="I99" s="24"/>
      <c r="J99" s="24"/>
      <c r="K99" s="24"/>
      <c r="L99" s="24"/>
      <c r="M99" s="24"/>
      <c r="N99" s="24"/>
      <c r="O99" s="24"/>
      <c r="P99" s="24"/>
      <c r="Q99" s="24"/>
      <c r="R99" s="24"/>
      <c r="S99" s="24"/>
      <c r="T99" s="24"/>
      <c r="U99" s="24"/>
    </row>
    <row r="100">
      <c r="A100" s="26" t="s">
        <v>2412</v>
      </c>
      <c r="B100" s="26">
        <v>4.0</v>
      </c>
      <c r="C100" s="26" t="s">
        <v>2449</v>
      </c>
      <c r="D100" s="26">
        <v>1.0</v>
      </c>
      <c r="E100" s="26">
        <v>1.0</v>
      </c>
      <c r="F100" s="24"/>
      <c r="G100" s="24"/>
      <c r="H100" s="24"/>
      <c r="I100" s="24"/>
      <c r="J100" s="24"/>
      <c r="K100" s="24"/>
      <c r="L100" s="24"/>
      <c r="M100" s="24"/>
      <c r="N100" s="24"/>
      <c r="O100" s="24"/>
      <c r="P100" s="24"/>
      <c r="Q100" s="24"/>
      <c r="R100" s="24"/>
      <c r="S100" s="24"/>
      <c r="T100" s="24"/>
      <c r="U100" s="24"/>
    </row>
    <row r="101">
      <c r="A101" s="26" t="s">
        <v>2412</v>
      </c>
      <c r="B101" s="26">
        <v>4.0</v>
      </c>
      <c r="C101" s="26" t="s">
        <v>2450</v>
      </c>
      <c r="D101" s="26">
        <v>1.0</v>
      </c>
      <c r="E101" s="26">
        <v>1.0</v>
      </c>
      <c r="F101" s="24"/>
      <c r="G101" s="24"/>
      <c r="H101" s="24"/>
      <c r="I101" s="24"/>
      <c r="J101" s="24"/>
      <c r="K101" s="24"/>
      <c r="L101" s="24"/>
      <c r="M101" s="24"/>
      <c r="N101" s="24"/>
      <c r="O101" s="24"/>
      <c r="P101" s="24"/>
      <c r="Q101" s="24"/>
      <c r="R101" s="24"/>
      <c r="S101" s="24"/>
      <c r="T101" s="24"/>
      <c r="U101" s="24"/>
    </row>
    <row r="102">
      <c r="A102" s="26" t="s">
        <v>2412</v>
      </c>
      <c r="B102" s="26">
        <v>4.0</v>
      </c>
      <c r="C102" s="26" t="s">
        <v>2451</v>
      </c>
      <c r="D102" s="26">
        <v>0.0</v>
      </c>
      <c r="E102" s="26">
        <v>1.0</v>
      </c>
      <c r="F102" s="24"/>
      <c r="G102" s="24"/>
      <c r="H102" s="24"/>
      <c r="I102" s="24"/>
      <c r="J102" s="24"/>
      <c r="K102" s="24"/>
      <c r="L102" s="24"/>
      <c r="M102" s="24"/>
      <c r="N102" s="24"/>
      <c r="O102" s="24"/>
      <c r="P102" s="24"/>
      <c r="Q102" s="24"/>
      <c r="R102" s="24"/>
      <c r="S102" s="24"/>
      <c r="T102" s="24"/>
      <c r="U102" s="24"/>
    </row>
    <row r="103">
      <c r="A103" s="26" t="s">
        <v>2412</v>
      </c>
      <c r="B103" s="26">
        <v>4.0</v>
      </c>
      <c r="C103" s="26" t="s">
        <v>2452</v>
      </c>
      <c r="D103" s="26">
        <v>0.0</v>
      </c>
      <c r="E103" s="26">
        <v>0.0</v>
      </c>
      <c r="F103" s="24"/>
      <c r="G103" s="24"/>
      <c r="H103" s="24"/>
      <c r="I103" s="24"/>
      <c r="J103" s="24"/>
      <c r="K103" s="24"/>
      <c r="L103" s="24"/>
      <c r="M103" s="24"/>
      <c r="N103" s="24"/>
      <c r="O103" s="24"/>
      <c r="P103" s="24"/>
      <c r="Q103" s="24"/>
      <c r="R103" s="24"/>
      <c r="S103" s="24"/>
      <c r="T103" s="24"/>
      <c r="U103" s="24"/>
    </row>
    <row r="104">
      <c r="A104" s="26" t="s">
        <v>2412</v>
      </c>
      <c r="B104" s="26">
        <v>4.0</v>
      </c>
      <c r="C104" s="26" t="s">
        <v>2453</v>
      </c>
      <c r="D104" s="26">
        <v>0.0</v>
      </c>
      <c r="E104" s="26">
        <v>0.0</v>
      </c>
      <c r="F104" s="24"/>
      <c r="G104" s="24"/>
      <c r="H104" s="24"/>
      <c r="I104" s="24"/>
      <c r="J104" s="24"/>
      <c r="K104" s="24"/>
      <c r="L104" s="24"/>
      <c r="M104" s="24"/>
      <c r="N104" s="24"/>
      <c r="O104" s="24"/>
      <c r="P104" s="24"/>
      <c r="Q104" s="24"/>
      <c r="R104" s="24"/>
      <c r="S104" s="24"/>
      <c r="T104" s="24"/>
      <c r="U104" s="24"/>
    </row>
    <row r="105">
      <c r="A105" s="26" t="s">
        <v>2412</v>
      </c>
      <c r="B105" s="26">
        <v>4.0</v>
      </c>
      <c r="C105" s="26" t="s">
        <v>2454</v>
      </c>
      <c r="D105" s="26">
        <v>0.0</v>
      </c>
      <c r="E105" s="26">
        <v>0.0</v>
      </c>
      <c r="F105" s="24"/>
      <c r="G105" s="24"/>
      <c r="H105" s="24"/>
      <c r="I105" s="24"/>
      <c r="J105" s="24"/>
      <c r="K105" s="24"/>
      <c r="L105" s="24"/>
      <c r="M105" s="24"/>
      <c r="N105" s="24"/>
      <c r="O105" s="24"/>
      <c r="P105" s="24"/>
      <c r="Q105" s="24"/>
      <c r="R105" s="24"/>
      <c r="S105" s="24"/>
      <c r="T105" s="24"/>
      <c r="U105" s="24"/>
    </row>
    <row r="106">
      <c r="A106" s="26" t="s">
        <v>2412</v>
      </c>
      <c r="B106" s="26">
        <v>4.0</v>
      </c>
      <c r="C106" s="26" t="s">
        <v>2455</v>
      </c>
      <c r="D106" s="26">
        <v>0.0</v>
      </c>
      <c r="E106" s="26">
        <v>0.0</v>
      </c>
      <c r="F106" s="24"/>
      <c r="G106" s="24"/>
      <c r="H106" s="24"/>
      <c r="I106" s="24"/>
      <c r="J106" s="24"/>
      <c r="K106" s="24"/>
      <c r="L106" s="24"/>
      <c r="M106" s="24"/>
      <c r="N106" s="24"/>
      <c r="O106" s="24"/>
      <c r="P106" s="24"/>
      <c r="Q106" s="24"/>
      <c r="R106" s="24"/>
      <c r="S106" s="24"/>
      <c r="T106" s="24"/>
      <c r="U106" s="24"/>
    </row>
    <row r="107">
      <c r="A107" s="26" t="s">
        <v>2412</v>
      </c>
      <c r="B107" s="26">
        <v>4.0</v>
      </c>
      <c r="C107" s="26" t="s">
        <v>2456</v>
      </c>
      <c r="D107" s="26">
        <v>0.0</v>
      </c>
      <c r="E107" s="26">
        <v>0.0</v>
      </c>
      <c r="F107" s="24"/>
      <c r="G107" s="24"/>
      <c r="H107" s="24"/>
      <c r="I107" s="24"/>
      <c r="J107" s="24"/>
      <c r="K107" s="24"/>
      <c r="L107" s="24"/>
      <c r="M107" s="24"/>
      <c r="N107" s="24"/>
      <c r="O107" s="24"/>
      <c r="P107" s="24"/>
      <c r="Q107" s="24"/>
      <c r="R107" s="24"/>
      <c r="S107" s="24"/>
      <c r="T107" s="24"/>
      <c r="U107" s="24"/>
    </row>
    <row r="108">
      <c r="A108" s="26" t="s">
        <v>2412</v>
      </c>
      <c r="B108" s="26">
        <v>4.0</v>
      </c>
      <c r="C108" s="26" t="s">
        <v>2457</v>
      </c>
      <c r="D108" s="26">
        <v>0.0</v>
      </c>
      <c r="E108" s="26">
        <v>0.0</v>
      </c>
      <c r="F108" s="24"/>
      <c r="G108" s="24"/>
      <c r="H108" s="24"/>
      <c r="I108" s="24"/>
      <c r="J108" s="24"/>
      <c r="K108" s="24"/>
      <c r="L108" s="24"/>
      <c r="M108" s="24"/>
      <c r="N108" s="24"/>
      <c r="O108" s="24"/>
      <c r="P108" s="24"/>
      <c r="Q108" s="24"/>
      <c r="R108" s="24"/>
      <c r="S108" s="24"/>
      <c r="T108" s="24"/>
      <c r="U108" s="24"/>
    </row>
    <row r="109">
      <c r="A109" s="26" t="s">
        <v>2412</v>
      </c>
      <c r="B109" s="26">
        <v>4.0</v>
      </c>
      <c r="C109" s="26" t="s">
        <v>2458</v>
      </c>
      <c r="D109" s="26">
        <v>1.0</v>
      </c>
      <c r="E109" s="26">
        <v>0.0</v>
      </c>
      <c r="F109" s="24"/>
      <c r="G109" s="24"/>
      <c r="H109" s="24"/>
      <c r="I109" s="24"/>
      <c r="J109" s="24"/>
      <c r="K109" s="24"/>
      <c r="L109" s="24"/>
      <c r="M109" s="24"/>
      <c r="N109" s="24"/>
      <c r="O109" s="24"/>
      <c r="P109" s="24"/>
      <c r="Q109" s="24"/>
      <c r="R109" s="24"/>
      <c r="S109" s="24"/>
      <c r="T109" s="24"/>
      <c r="U109" s="24"/>
    </row>
    <row r="110">
      <c r="A110" s="26" t="s">
        <v>2412</v>
      </c>
      <c r="B110" s="26">
        <v>4.0</v>
      </c>
      <c r="C110" s="26" t="s">
        <v>2459</v>
      </c>
      <c r="D110" s="26">
        <v>0.0</v>
      </c>
      <c r="E110" s="26">
        <v>0.0</v>
      </c>
      <c r="F110" s="24"/>
      <c r="G110" s="24"/>
      <c r="H110" s="24"/>
      <c r="I110" s="24"/>
      <c r="J110" s="24"/>
      <c r="K110" s="24"/>
      <c r="L110" s="24"/>
      <c r="M110" s="24"/>
      <c r="N110" s="24"/>
      <c r="O110" s="24"/>
      <c r="P110" s="24"/>
      <c r="Q110" s="24"/>
      <c r="R110" s="24"/>
      <c r="S110" s="24"/>
      <c r="T110" s="24"/>
      <c r="U110" s="24"/>
    </row>
    <row r="111">
      <c r="A111" s="26" t="s">
        <v>2412</v>
      </c>
      <c r="B111" s="26">
        <v>4.0</v>
      </c>
      <c r="C111" s="26" t="s">
        <v>2460</v>
      </c>
      <c r="D111" s="26">
        <v>0.0</v>
      </c>
      <c r="E111" s="26">
        <v>0.0</v>
      </c>
      <c r="F111" s="24"/>
      <c r="G111" s="24"/>
      <c r="H111" s="24"/>
      <c r="I111" s="24"/>
      <c r="J111" s="24"/>
      <c r="K111" s="24"/>
      <c r="L111" s="24"/>
      <c r="M111" s="24"/>
      <c r="N111" s="24"/>
      <c r="O111" s="24"/>
      <c r="P111" s="24"/>
      <c r="Q111" s="24"/>
      <c r="R111" s="24"/>
      <c r="S111" s="24"/>
      <c r="T111" s="24"/>
      <c r="U111" s="24"/>
    </row>
    <row r="112">
      <c r="A112" s="26" t="s">
        <v>2412</v>
      </c>
      <c r="B112" s="26">
        <v>4.0</v>
      </c>
      <c r="C112" s="26" t="s">
        <v>2461</v>
      </c>
      <c r="D112" s="26">
        <v>0.0</v>
      </c>
      <c r="E112" s="26">
        <v>0.0</v>
      </c>
      <c r="F112" s="24"/>
      <c r="G112" s="24"/>
      <c r="H112" s="24"/>
      <c r="I112" s="24"/>
      <c r="J112" s="24"/>
      <c r="K112" s="24"/>
      <c r="L112" s="24"/>
      <c r="M112" s="24"/>
      <c r="N112" s="24"/>
      <c r="O112" s="24"/>
      <c r="P112" s="24"/>
      <c r="Q112" s="24"/>
      <c r="R112" s="24"/>
      <c r="S112" s="24"/>
      <c r="T112" s="24"/>
      <c r="U112" s="24"/>
    </row>
    <row r="113">
      <c r="A113" s="26" t="s">
        <v>2412</v>
      </c>
      <c r="B113" s="26">
        <v>4.0</v>
      </c>
      <c r="C113" s="26" t="s">
        <v>2462</v>
      </c>
      <c r="D113" s="26">
        <v>0.0</v>
      </c>
      <c r="E113" s="26">
        <v>0.0</v>
      </c>
      <c r="F113" s="24"/>
      <c r="G113" s="24"/>
      <c r="H113" s="24"/>
      <c r="I113" s="24"/>
      <c r="J113" s="24"/>
      <c r="K113" s="24"/>
      <c r="L113" s="24"/>
      <c r="M113" s="24"/>
      <c r="N113" s="24"/>
      <c r="O113" s="24"/>
      <c r="P113" s="24"/>
      <c r="Q113" s="24"/>
      <c r="R113" s="24"/>
      <c r="S113" s="24"/>
      <c r="T113" s="24"/>
      <c r="U113" s="24"/>
    </row>
    <row r="114">
      <c r="A114" s="26" t="s">
        <v>2412</v>
      </c>
      <c r="B114" s="26">
        <v>4.0</v>
      </c>
      <c r="C114" s="26" t="s">
        <v>2463</v>
      </c>
      <c r="D114" s="26">
        <v>0.0</v>
      </c>
      <c r="E114" s="26">
        <v>0.0</v>
      </c>
      <c r="F114" s="24"/>
      <c r="G114" s="24"/>
      <c r="H114" s="24"/>
      <c r="I114" s="24"/>
      <c r="J114" s="24"/>
      <c r="K114" s="24"/>
      <c r="L114" s="24"/>
      <c r="M114" s="24"/>
      <c r="N114" s="24"/>
      <c r="O114" s="24"/>
      <c r="P114" s="24"/>
      <c r="Q114" s="24"/>
      <c r="R114" s="24"/>
      <c r="S114" s="24"/>
      <c r="T114" s="24"/>
      <c r="U114" s="24"/>
    </row>
    <row r="115">
      <c r="A115" s="26" t="s">
        <v>2412</v>
      </c>
      <c r="B115" s="26">
        <v>5.0</v>
      </c>
      <c r="C115" s="26" t="s">
        <v>2464</v>
      </c>
      <c r="D115" s="26">
        <v>1.0</v>
      </c>
      <c r="E115" s="26">
        <v>1.0</v>
      </c>
      <c r="F115" s="24"/>
      <c r="G115" s="24"/>
      <c r="H115" s="24"/>
      <c r="I115" s="24"/>
      <c r="J115" s="24"/>
      <c r="K115" s="24"/>
      <c r="L115" s="24"/>
      <c r="M115" s="24"/>
      <c r="N115" s="24"/>
      <c r="O115" s="24"/>
      <c r="P115" s="24"/>
      <c r="Q115" s="24"/>
      <c r="R115" s="24"/>
      <c r="S115" s="24"/>
      <c r="T115" s="24"/>
      <c r="U115" s="24"/>
    </row>
    <row r="116">
      <c r="A116" s="26" t="s">
        <v>2412</v>
      </c>
      <c r="B116" s="26">
        <v>5.0</v>
      </c>
      <c r="C116" s="26" t="s">
        <v>2465</v>
      </c>
      <c r="D116" s="26">
        <v>0.0</v>
      </c>
      <c r="E116" s="26">
        <v>1.0</v>
      </c>
      <c r="F116" s="24"/>
      <c r="G116" s="24"/>
      <c r="H116" s="24"/>
      <c r="I116" s="24"/>
      <c r="J116" s="24"/>
      <c r="K116" s="24"/>
      <c r="L116" s="24"/>
      <c r="M116" s="24"/>
      <c r="N116" s="24"/>
      <c r="O116" s="24"/>
      <c r="P116" s="24"/>
      <c r="Q116" s="24"/>
      <c r="R116" s="24"/>
      <c r="S116" s="24"/>
      <c r="T116" s="24"/>
      <c r="U116" s="24"/>
    </row>
    <row r="117">
      <c r="A117" s="26" t="s">
        <v>2412</v>
      </c>
      <c r="B117" s="26">
        <v>5.0</v>
      </c>
      <c r="C117" s="26" t="s">
        <v>2466</v>
      </c>
      <c r="D117" s="26">
        <v>1.0</v>
      </c>
      <c r="E117" s="26">
        <v>1.0</v>
      </c>
      <c r="F117" s="24"/>
      <c r="G117" s="24"/>
      <c r="H117" s="24"/>
      <c r="I117" s="24"/>
      <c r="J117" s="24"/>
      <c r="K117" s="24"/>
      <c r="L117" s="24"/>
      <c r="M117" s="24"/>
      <c r="N117" s="24"/>
      <c r="O117" s="24"/>
      <c r="P117" s="24"/>
      <c r="Q117" s="24"/>
      <c r="R117" s="24"/>
      <c r="S117" s="24"/>
      <c r="T117" s="24"/>
      <c r="U117" s="24"/>
    </row>
    <row r="118">
      <c r="A118" s="26" t="s">
        <v>2412</v>
      </c>
      <c r="B118" s="26">
        <v>5.0</v>
      </c>
      <c r="C118" s="26" t="s">
        <v>2467</v>
      </c>
      <c r="D118" s="26">
        <v>0.0</v>
      </c>
      <c r="E118" s="26">
        <v>0.0</v>
      </c>
      <c r="F118" s="24"/>
      <c r="G118" s="24"/>
      <c r="H118" s="24"/>
      <c r="I118" s="24"/>
      <c r="J118" s="24"/>
      <c r="K118" s="24"/>
      <c r="L118" s="24"/>
      <c r="M118" s="24"/>
      <c r="N118" s="24"/>
      <c r="O118" s="24"/>
      <c r="P118" s="24"/>
      <c r="Q118" s="24"/>
      <c r="R118" s="24"/>
      <c r="S118" s="24"/>
      <c r="T118" s="24"/>
      <c r="U118" s="24"/>
    </row>
    <row r="119">
      <c r="A119" s="26" t="s">
        <v>2412</v>
      </c>
      <c r="B119" s="26">
        <v>5.0</v>
      </c>
      <c r="C119" s="26" t="s">
        <v>2468</v>
      </c>
      <c r="D119" s="26">
        <v>0.0</v>
      </c>
      <c r="E119" s="26">
        <v>0.0</v>
      </c>
      <c r="F119" s="24"/>
      <c r="G119" s="24"/>
      <c r="H119" s="24"/>
      <c r="I119" s="24"/>
      <c r="J119" s="24"/>
      <c r="K119" s="24"/>
      <c r="L119" s="24"/>
      <c r="M119" s="24"/>
      <c r="N119" s="24"/>
      <c r="O119" s="24"/>
      <c r="P119" s="24"/>
      <c r="Q119" s="24"/>
      <c r="R119" s="24"/>
      <c r="S119" s="24"/>
      <c r="T119" s="24"/>
      <c r="U119" s="24"/>
    </row>
    <row r="120">
      <c r="A120" s="26" t="s">
        <v>2412</v>
      </c>
      <c r="B120" s="26">
        <v>5.0</v>
      </c>
      <c r="C120" s="26" t="s">
        <v>2469</v>
      </c>
      <c r="D120" s="26">
        <v>0.0</v>
      </c>
      <c r="E120" s="26">
        <v>0.0</v>
      </c>
      <c r="F120" s="24"/>
      <c r="G120" s="24"/>
      <c r="H120" s="24"/>
      <c r="I120" s="24"/>
      <c r="J120" s="24"/>
      <c r="K120" s="24"/>
      <c r="L120" s="24"/>
      <c r="M120" s="24"/>
      <c r="N120" s="24"/>
      <c r="O120" s="24"/>
      <c r="P120" s="24"/>
      <c r="Q120" s="24"/>
      <c r="R120" s="24"/>
      <c r="S120" s="24"/>
      <c r="T120" s="24"/>
      <c r="U120" s="24"/>
    </row>
    <row r="121">
      <c r="A121" s="26" t="s">
        <v>2412</v>
      </c>
      <c r="B121" s="26">
        <v>5.0</v>
      </c>
      <c r="C121" s="26" t="s">
        <v>2470</v>
      </c>
      <c r="D121" s="26">
        <v>0.0</v>
      </c>
      <c r="E121" s="26">
        <v>0.0</v>
      </c>
      <c r="F121" s="24"/>
      <c r="G121" s="24"/>
      <c r="H121" s="24"/>
      <c r="I121" s="24"/>
      <c r="J121" s="24"/>
      <c r="K121" s="24"/>
      <c r="L121" s="24"/>
      <c r="M121" s="24"/>
      <c r="N121" s="24"/>
      <c r="O121" s="24"/>
      <c r="P121" s="24"/>
      <c r="Q121" s="24"/>
      <c r="R121" s="24"/>
      <c r="S121" s="24"/>
      <c r="T121" s="24"/>
      <c r="U121" s="24"/>
    </row>
    <row r="122">
      <c r="A122" s="26" t="s">
        <v>2412</v>
      </c>
      <c r="B122" s="26">
        <v>5.0</v>
      </c>
      <c r="C122" s="26" t="s">
        <v>2471</v>
      </c>
      <c r="D122" s="26">
        <v>0.0</v>
      </c>
      <c r="E122" s="26">
        <v>0.0</v>
      </c>
      <c r="F122" s="24"/>
      <c r="G122" s="24"/>
      <c r="H122" s="24"/>
      <c r="I122" s="24"/>
      <c r="J122" s="24"/>
      <c r="K122" s="24"/>
      <c r="L122" s="24"/>
      <c r="M122" s="24"/>
      <c r="N122" s="24"/>
      <c r="O122" s="24"/>
      <c r="P122" s="24"/>
      <c r="Q122" s="24"/>
      <c r="R122" s="24"/>
      <c r="S122" s="24"/>
      <c r="T122" s="24"/>
      <c r="U122" s="24"/>
    </row>
    <row r="123">
      <c r="A123" s="26" t="s">
        <v>2412</v>
      </c>
      <c r="B123" s="26">
        <v>5.0</v>
      </c>
      <c r="C123" s="26" t="s">
        <v>2472</v>
      </c>
      <c r="D123" s="26">
        <v>0.0</v>
      </c>
      <c r="E123" s="26">
        <v>0.0</v>
      </c>
      <c r="F123" s="24"/>
      <c r="G123" s="24"/>
      <c r="H123" s="24"/>
      <c r="I123" s="24"/>
      <c r="J123" s="24"/>
      <c r="K123" s="24"/>
      <c r="L123" s="24"/>
      <c r="M123" s="24"/>
      <c r="N123" s="24"/>
      <c r="O123" s="24"/>
      <c r="P123" s="24"/>
      <c r="Q123" s="24"/>
      <c r="R123" s="24"/>
      <c r="S123" s="24"/>
      <c r="T123" s="24"/>
      <c r="U123" s="24"/>
    </row>
    <row r="124">
      <c r="A124" s="26" t="s">
        <v>2412</v>
      </c>
      <c r="B124" s="26">
        <v>5.0</v>
      </c>
      <c r="C124" s="26" t="s">
        <v>2473</v>
      </c>
      <c r="D124" s="26">
        <v>0.0</v>
      </c>
      <c r="E124" s="26">
        <v>0.0</v>
      </c>
      <c r="F124" s="24"/>
      <c r="G124" s="24"/>
      <c r="H124" s="24"/>
      <c r="I124" s="24"/>
      <c r="J124" s="24"/>
      <c r="K124" s="24"/>
      <c r="L124" s="24"/>
      <c r="M124" s="24"/>
      <c r="N124" s="24"/>
      <c r="O124" s="24"/>
      <c r="P124" s="24"/>
      <c r="Q124" s="24"/>
      <c r="R124" s="24"/>
      <c r="S124" s="24"/>
      <c r="T124" s="24"/>
      <c r="U124" s="24"/>
    </row>
    <row r="125">
      <c r="A125" s="26" t="s">
        <v>2412</v>
      </c>
      <c r="B125" s="26">
        <v>5.0</v>
      </c>
      <c r="C125" s="26" t="s">
        <v>2474</v>
      </c>
      <c r="D125" s="26">
        <v>0.0</v>
      </c>
      <c r="E125" s="26">
        <v>0.0</v>
      </c>
      <c r="F125" s="24"/>
      <c r="G125" s="24"/>
      <c r="H125" s="24"/>
      <c r="I125" s="24"/>
      <c r="J125" s="24"/>
      <c r="K125" s="24"/>
      <c r="L125" s="24"/>
      <c r="M125" s="24"/>
      <c r="N125" s="24"/>
      <c r="O125" s="24"/>
      <c r="P125" s="24"/>
      <c r="Q125" s="24"/>
      <c r="R125" s="24"/>
      <c r="S125" s="24"/>
      <c r="T125" s="24"/>
      <c r="U125" s="24"/>
    </row>
    <row r="126">
      <c r="A126" s="26" t="s">
        <v>2412</v>
      </c>
      <c r="B126" s="26">
        <v>5.0</v>
      </c>
      <c r="C126" s="26" t="s">
        <v>2475</v>
      </c>
      <c r="D126" s="26">
        <v>0.0</v>
      </c>
      <c r="E126" s="26">
        <v>1.0</v>
      </c>
      <c r="F126" s="24"/>
      <c r="G126" s="24"/>
      <c r="H126" s="24"/>
      <c r="I126" s="24"/>
      <c r="J126" s="24"/>
      <c r="K126" s="24"/>
      <c r="L126" s="24"/>
      <c r="M126" s="24"/>
      <c r="N126" s="24"/>
      <c r="O126" s="24"/>
      <c r="P126" s="24"/>
      <c r="Q126" s="24"/>
      <c r="R126" s="24"/>
      <c r="S126" s="24"/>
      <c r="T126" s="24"/>
      <c r="U126" s="24"/>
    </row>
    <row r="127">
      <c r="A127" s="26" t="s">
        <v>2412</v>
      </c>
      <c r="B127" s="26">
        <v>5.0</v>
      </c>
      <c r="C127" s="26" t="s">
        <v>2476</v>
      </c>
      <c r="D127" s="26">
        <v>0.0</v>
      </c>
      <c r="E127" s="26">
        <v>0.0</v>
      </c>
      <c r="F127" s="24"/>
      <c r="G127" s="24"/>
      <c r="H127" s="24"/>
      <c r="I127" s="24"/>
      <c r="J127" s="24"/>
      <c r="K127" s="24"/>
      <c r="L127" s="24"/>
      <c r="M127" s="24"/>
      <c r="N127" s="24"/>
      <c r="O127" s="24"/>
      <c r="P127" s="24"/>
      <c r="Q127" s="24"/>
      <c r="R127" s="24"/>
      <c r="S127" s="24"/>
      <c r="T127" s="24"/>
      <c r="U127" s="24"/>
    </row>
    <row r="128">
      <c r="A128" s="26" t="s">
        <v>2477</v>
      </c>
      <c r="B128" s="26">
        <v>1.0</v>
      </c>
      <c r="C128" s="26" t="s">
        <v>2478</v>
      </c>
      <c r="D128" s="26">
        <v>1.0</v>
      </c>
      <c r="E128" s="26">
        <v>1.0</v>
      </c>
      <c r="F128" s="24"/>
      <c r="G128" s="24"/>
      <c r="H128" s="24"/>
      <c r="I128" s="24"/>
      <c r="J128" s="24"/>
      <c r="K128" s="24"/>
      <c r="L128" s="24"/>
      <c r="M128" s="24"/>
      <c r="N128" s="24"/>
      <c r="O128" s="24"/>
      <c r="P128" s="24"/>
      <c r="Q128" s="24"/>
      <c r="R128" s="24"/>
      <c r="S128" s="24"/>
      <c r="T128" s="24"/>
      <c r="U128" s="24"/>
    </row>
    <row r="129">
      <c r="A129" s="26" t="s">
        <v>2477</v>
      </c>
      <c r="B129" s="26">
        <v>1.0</v>
      </c>
      <c r="C129" s="26" t="s">
        <v>2479</v>
      </c>
      <c r="D129" s="26">
        <v>1.0</v>
      </c>
      <c r="E129" s="26">
        <v>1.0</v>
      </c>
      <c r="F129" s="24"/>
      <c r="G129" s="24"/>
      <c r="H129" s="24"/>
      <c r="I129" s="24"/>
      <c r="J129" s="24"/>
      <c r="K129" s="24"/>
      <c r="L129" s="24"/>
      <c r="M129" s="24"/>
      <c r="N129" s="24"/>
      <c r="O129" s="24"/>
      <c r="P129" s="24"/>
      <c r="Q129" s="24"/>
      <c r="R129" s="24"/>
      <c r="S129" s="24"/>
      <c r="T129" s="24"/>
      <c r="U129" s="24"/>
    </row>
    <row r="130">
      <c r="A130" s="26" t="s">
        <v>2477</v>
      </c>
      <c r="B130" s="26">
        <v>1.0</v>
      </c>
      <c r="C130" s="26" t="s">
        <v>2480</v>
      </c>
      <c r="D130" s="26">
        <v>1.0</v>
      </c>
      <c r="E130" s="26">
        <v>1.0</v>
      </c>
      <c r="F130" s="24"/>
      <c r="G130" s="24"/>
      <c r="H130" s="24"/>
      <c r="I130" s="24"/>
      <c r="J130" s="24"/>
      <c r="K130" s="24"/>
      <c r="L130" s="24"/>
      <c r="M130" s="24"/>
      <c r="N130" s="24"/>
      <c r="O130" s="24"/>
      <c r="P130" s="24"/>
      <c r="Q130" s="24"/>
      <c r="R130" s="24"/>
      <c r="S130" s="24"/>
      <c r="T130" s="24"/>
      <c r="U130" s="24"/>
    </row>
    <row r="131">
      <c r="A131" s="26" t="s">
        <v>2477</v>
      </c>
      <c r="B131" s="26">
        <v>1.0</v>
      </c>
      <c r="C131" s="26" t="s">
        <v>2481</v>
      </c>
      <c r="D131" s="26">
        <v>1.0</v>
      </c>
      <c r="E131" s="26">
        <v>1.0</v>
      </c>
      <c r="F131" s="24"/>
      <c r="G131" s="24"/>
      <c r="H131" s="24"/>
      <c r="I131" s="24"/>
      <c r="J131" s="24"/>
      <c r="K131" s="24"/>
      <c r="L131" s="24"/>
      <c r="M131" s="24"/>
      <c r="N131" s="24"/>
      <c r="O131" s="24"/>
      <c r="P131" s="24"/>
      <c r="Q131" s="24"/>
      <c r="R131" s="24"/>
      <c r="S131" s="24"/>
      <c r="T131" s="24"/>
      <c r="U131" s="24"/>
    </row>
    <row r="132">
      <c r="A132" s="26" t="s">
        <v>2477</v>
      </c>
      <c r="B132" s="26">
        <v>1.0</v>
      </c>
      <c r="C132" s="26" t="s">
        <v>2482</v>
      </c>
      <c r="D132" s="26">
        <v>1.0</v>
      </c>
      <c r="E132" s="26">
        <v>1.0</v>
      </c>
      <c r="F132" s="24"/>
      <c r="G132" s="24"/>
      <c r="H132" s="24"/>
      <c r="I132" s="24"/>
      <c r="J132" s="24"/>
      <c r="K132" s="24"/>
      <c r="L132" s="24"/>
      <c r="M132" s="24"/>
      <c r="N132" s="24"/>
      <c r="O132" s="24"/>
      <c r="P132" s="24"/>
      <c r="Q132" s="24"/>
      <c r="R132" s="24"/>
      <c r="S132" s="24"/>
      <c r="T132" s="24"/>
      <c r="U132" s="24"/>
    </row>
    <row r="133">
      <c r="A133" s="26" t="s">
        <v>2477</v>
      </c>
      <c r="B133" s="26">
        <v>1.0</v>
      </c>
      <c r="C133" s="26" t="s">
        <v>2483</v>
      </c>
      <c r="D133" s="26">
        <v>1.0</v>
      </c>
      <c r="E133" s="26">
        <v>1.0</v>
      </c>
      <c r="F133" s="24"/>
      <c r="G133" s="24"/>
      <c r="H133" s="24"/>
      <c r="I133" s="24"/>
      <c r="J133" s="24"/>
      <c r="K133" s="24"/>
      <c r="L133" s="24"/>
      <c r="M133" s="24"/>
      <c r="N133" s="24"/>
      <c r="O133" s="24"/>
      <c r="P133" s="24"/>
      <c r="Q133" s="24"/>
      <c r="R133" s="24"/>
      <c r="S133" s="24"/>
      <c r="T133" s="24"/>
      <c r="U133" s="24"/>
    </row>
    <row r="134">
      <c r="A134" s="26" t="s">
        <v>2477</v>
      </c>
      <c r="B134" s="26">
        <v>1.0</v>
      </c>
      <c r="C134" s="26" t="s">
        <v>2484</v>
      </c>
      <c r="D134" s="26">
        <v>1.0</v>
      </c>
      <c r="E134" s="26">
        <v>1.0</v>
      </c>
      <c r="F134" s="24"/>
      <c r="G134" s="24"/>
      <c r="H134" s="24"/>
      <c r="I134" s="24"/>
      <c r="J134" s="24"/>
      <c r="K134" s="24"/>
      <c r="L134" s="24"/>
      <c r="M134" s="24"/>
      <c r="N134" s="24"/>
      <c r="O134" s="24"/>
      <c r="P134" s="24"/>
      <c r="Q134" s="24"/>
      <c r="R134" s="24"/>
      <c r="S134" s="24"/>
      <c r="T134" s="24"/>
      <c r="U134" s="24"/>
    </row>
    <row r="135">
      <c r="A135" s="26" t="s">
        <v>2477</v>
      </c>
      <c r="B135" s="26">
        <v>1.0</v>
      </c>
      <c r="C135" s="26" t="s">
        <v>2485</v>
      </c>
      <c r="D135" s="26">
        <v>1.0</v>
      </c>
      <c r="E135" s="26">
        <v>1.0</v>
      </c>
      <c r="F135" s="24"/>
      <c r="G135" s="24"/>
      <c r="H135" s="24"/>
      <c r="I135" s="24"/>
      <c r="J135" s="24"/>
      <c r="K135" s="24"/>
      <c r="L135" s="24"/>
      <c r="M135" s="24"/>
      <c r="N135" s="24"/>
      <c r="O135" s="24"/>
      <c r="P135" s="24"/>
      <c r="Q135" s="24"/>
      <c r="R135" s="24"/>
      <c r="S135" s="24"/>
      <c r="T135" s="24"/>
      <c r="U135" s="24"/>
    </row>
    <row r="136">
      <c r="A136" s="26" t="s">
        <v>2477</v>
      </c>
      <c r="B136" s="26">
        <v>1.0</v>
      </c>
      <c r="C136" s="26" t="s">
        <v>2486</v>
      </c>
      <c r="D136" s="26">
        <v>0.0</v>
      </c>
      <c r="E136" s="26">
        <v>0.0</v>
      </c>
      <c r="F136" s="24"/>
      <c r="G136" s="24"/>
      <c r="H136" s="24"/>
      <c r="I136" s="24"/>
      <c r="J136" s="24"/>
      <c r="K136" s="24"/>
      <c r="L136" s="24"/>
      <c r="M136" s="24"/>
      <c r="N136" s="24"/>
      <c r="O136" s="24"/>
      <c r="P136" s="24"/>
      <c r="Q136" s="24"/>
      <c r="R136" s="24"/>
      <c r="S136" s="24"/>
      <c r="T136" s="24"/>
      <c r="U136" s="24"/>
    </row>
    <row r="137">
      <c r="A137" s="26" t="s">
        <v>2477</v>
      </c>
      <c r="B137" s="26">
        <v>1.0</v>
      </c>
      <c r="C137" s="26" t="s">
        <v>2487</v>
      </c>
      <c r="D137" s="26">
        <v>0.0</v>
      </c>
      <c r="E137" s="26">
        <v>0.0</v>
      </c>
      <c r="F137" s="24"/>
      <c r="G137" s="24"/>
      <c r="H137" s="24"/>
      <c r="I137" s="24"/>
      <c r="J137" s="24"/>
      <c r="K137" s="24"/>
      <c r="L137" s="24"/>
      <c r="M137" s="24"/>
      <c r="N137" s="24"/>
      <c r="O137" s="24"/>
      <c r="P137" s="24"/>
      <c r="Q137" s="24"/>
      <c r="R137" s="24"/>
      <c r="S137" s="24"/>
      <c r="T137" s="24"/>
      <c r="U137" s="24"/>
    </row>
    <row r="138">
      <c r="A138" s="26" t="s">
        <v>2477</v>
      </c>
      <c r="B138" s="26">
        <v>1.0</v>
      </c>
      <c r="C138" s="26" t="s">
        <v>2488</v>
      </c>
      <c r="D138" s="26">
        <v>1.0</v>
      </c>
      <c r="E138" s="26">
        <v>1.0</v>
      </c>
      <c r="F138" s="24"/>
      <c r="G138" s="24"/>
      <c r="H138" s="24"/>
      <c r="I138" s="24"/>
      <c r="J138" s="24"/>
      <c r="K138" s="24"/>
      <c r="L138" s="24"/>
      <c r="M138" s="24"/>
      <c r="N138" s="24"/>
      <c r="O138" s="24"/>
      <c r="P138" s="24"/>
      <c r="Q138" s="24"/>
      <c r="R138" s="24"/>
      <c r="S138" s="24"/>
      <c r="T138" s="24"/>
      <c r="U138" s="24"/>
    </row>
    <row r="139">
      <c r="A139" s="26" t="s">
        <v>2477</v>
      </c>
      <c r="B139" s="26">
        <v>1.0</v>
      </c>
      <c r="C139" s="26" t="s">
        <v>2489</v>
      </c>
      <c r="D139" s="26">
        <v>0.0</v>
      </c>
      <c r="E139" s="26">
        <v>1.0</v>
      </c>
      <c r="F139" s="24"/>
      <c r="G139" s="24"/>
      <c r="H139" s="24"/>
      <c r="I139" s="24"/>
      <c r="J139" s="24"/>
      <c r="K139" s="24"/>
      <c r="L139" s="24"/>
      <c r="M139" s="24"/>
      <c r="N139" s="24"/>
      <c r="O139" s="24"/>
      <c r="P139" s="24"/>
      <c r="Q139" s="24"/>
      <c r="R139" s="24"/>
      <c r="S139" s="24"/>
      <c r="T139" s="24"/>
      <c r="U139" s="24"/>
    </row>
    <row r="140">
      <c r="A140" s="26" t="s">
        <v>2477</v>
      </c>
      <c r="B140" s="26">
        <v>1.0</v>
      </c>
      <c r="C140" s="26" t="s">
        <v>2490</v>
      </c>
      <c r="D140" s="26">
        <v>0.0</v>
      </c>
      <c r="E140" s="26">
        <v>0.0</v>
      </c>
      <c r="F140" s="24"/>
      <c r="G140" s="24"/>
      <c r="H140" s="24"/>
      <c r="I140" s="24"/>
      <c r="J140" s="24"/>
      <c r="K140" s="24"/>
      <c r="L140" s="24"/>
      <c r="M140" s="24"/>
      <c r="N140" s="24"/>
      <c r="O140" s="24"/>
      <c r="P140" s="24"/>
      <c r="Q140" s="24"/>
      <c r="R140" s="24"/>
      <c r="S140" s="24"/>
      <c r="T140" s="24"/>
      <c r="U140" s="24"/>
    </row>
    <row r="141">
      <c r="A141" s="26" t="s">
        <v>2477</v>
      </c>
      <c r="B141" s="26">
        <v>1.0</v>
      </c>
      <c r="C141" s="26" t="s">
        <v>2491</v>
      </c>
      <c r="D141" s="26">
        <v>0.0</v>
      </c>
      <c r="E141" s="26">
        <v>0.0</v>
      </c>
      <c r="F141" s="24"/>
      <c r="G141" s="24"/>
      <c r="H141" s="24"/>
      <c r="I141" s="24"/>
      <c r="J141" s="24"/>
      <c r="K141" s="24"/>
      <c r="L141" s="24"/>
      <c r="M141" s="24"/>
      <c r="N141" s="24"/>
      <c r="O141" s="24"/>
      <c r="P141" s="24"/>
      <c r="Q141" s="24"/>
      <c r="R141" s="24"/>
      <c r="S141" s="24"/>
      <c r="T141" s="24"/>
      <c r="U141" s="24"/>
    </row>
    <row r="142">
      <c r="A142" s="26" t="s">
        <v>2477</v>
      </c>
      <c r="B142" s="26">
        <v>2.0</v>
      </c>
      <c r="C142" s="26" t="s">
        <v>2492</v>
      </c>
      <c r="D142" s="26">
        <v>1.0</v>
      </c>
      <c r="E142" s="26">
        <v>1.0</v>
      </c>
      <c r="F142" s="24"/>
      <c r="G142" s="24"/>
      <c r="H142" s="24"/>
      <c r="I142" s="24"/>
      <c r="J142" s="24"/>
      <c r="K142" s="24"/>
      <c r="L142" s="24"/>
      <c r="M142" s="24"/>
      <c r="N142" s="24"/>
      <c r="O142" s="24"/>
      <c r="P142" s="24"/>
      <c r="Q142" s="24"/>
      <c r="R142" s="24"/>
      <c r="S142" s="24"/>
      <c r="T142" s="24"/>
      <c r="U142" s="24"/>
    </row>
    <row r="143">
      <c r="A143" s="26" t="s">
        <v>2477</v>
      </c>
      <c r="B143" s="26">
        <v>2.0</v>
      </c>
      <c r="C143" s="26" t="s">
        <v>2493</v>
      </c>
      <c r="D143" s="26">
        <v>0.0</v>
      </c>
      <c r="E143" s="26">
        <v>1.0</v>
      </c>
      <c r="F143" s="24"/>
      <c r="G143" s="24"/>
      <c r="H143" s="24"/>
      <c r="I143" s="24"/>
      <c r="J143" s="24"/>
      <c r="K143" s="24"/>
      <c r="L143" s="24"/>
      <c r="M143" s="24"/>
      <c r="N143" s="24"/>
      <c r="O143" s="24"/>
      <c r="P143" s="24"/>
      <c r="Q143" s="24"/>
      <c r="R143" s="24"/>
      <c r="S143" s="24"/>
      <c r="T143" s="24"/>
      <c r="U143" s="24"/>
    </row>
    <row r="144">
      <c r="A144" s="26" t="s">
        <v>2477</v>
      </c>
      <c r="B144" s="26">
        <v>2.0</v>
      </c>
      <c r="C144" s="26" t="s">
        <v>2494</v>
      </c>
      <c r="D144" s="26">
        <v>1.0</v>
      </c>
      <c r="E144" s="26">
        <v>1.0</v>
      </c>
      <c r="F144" s="24"/>
      <c r="G144" s="24"/>
      <c r="H144" s="24"/>
      <c r="I144" s="24"/>
      <c r="J144" s="24"/>
      <c r="K144" s="24"/>
      <c r="L144" s="24"/>
      <c r="M144" s="24"/>
      <c r="N144" s="24"/>
      <c r="O144" s="24"/>
      <c r="P144" s="24"/>
      <c r="Q144" s="24"/>
      <c r="R144" s="24"/>
      <c r="S144" s="24"/>
      <c r="T144" s="24"/>
      <c r="U144" s="24"/>
    </row>
    <row r="145">
      <c r="A145" s="26" t="s">
        <v>2477</v>
      </c>
      <c r="B145" s="26">
        <v>2.0</v>
      </c>
      <c r="C145" s="26" t="s">
        <v>2495</v>
      </c>
      <c r="D145" s="26">
        <v>1.0</v>
      </c>
      <c r="E145" s="26">
        <v>1.0</v>
      </c>
      <c r="F145" s="24"/>
      <c r="G145" s="24"/>
      <c r="H145" s="24"/>
      <c r="I145" s="24"/>
      <c r="J145" s="24"/>
      <c r="K145" s="24"/>
      <c r="L145" s="24"/>
      <c r="M145" s="24"/>
      <c r="N145" s="24"/>
      <c r="O145" s="24"/>
      <c r="P145" s="24"/>
      <c r="Q145" s="24"/>
      <c r="R145" s="24"/>
      <c r="S145" s="24"/>
      <c r="T145" s="24"/>
      <c r="U145" s="24"/>
    </row>
    <row r="146">
      <c r="A146" s="26" t="s">
        <v>2477</v>
      </c>
      <c r="B146" s="26">
        <v>2.0</v>
      </c>
      <c r="C146" s="26" t="s">
        <v>2496</v>
      </c>
      <c r="D146" s="26">
        <v>1.0</v>
      </c>
      <c r="E146" s="26">
        <v>0.0</v>
      </c>
      <c r="F146" s="24"/>
      <c r="G146" s="24"/>
      <c r="H146" s="24"/>
      <c r="I146" s="24"/>
      <c r="J146" s="24"/>
      <c r="K146" s="24"/>
      <c r="L146" s="24"/>
      <c r="M146" s="24"/>
      <c r="N146" s="24"/>
      <c r="O146" s="24"/>
      <c r="P146" s="24"/>
      <c r="Q146" s="24"/>
      <c r="R146" s="24"/>
      <c r="S146" s="24"/>
      <c r="T146" s="24"/>
      <c r="U146" s="24"/>
    </row>
    <row r="147">
      <c r="A147" s="26" t="s">
        <v>2477</v>
      </c>
      <c r="B147" s="26">
        <v>2.0</v>
      </c>
      <c r="C147" s="26" t="s">
        <v>2497</v>
      </c>
      <c r="D147" s="26">
        <v>0.0</v>
      </c>
      <c r="E147" s="26">
        <v>0.0</v>
      </c>
      <c r="F147" s="24"/>
      <c r="G147" s="24"/>
      <c r="H147" s="24"/>
      <c r="I147" s="24"/>
      <c r="J147" s="24"/>
      <c r="K147" s="24"/>
      <c r="L147" s="24"/>
      <c r="M147" s="24"/>
      <c r="N147" s="24"/>
      <c r="O147" s="24"/>
      <c r="P147" s="24"/>
      <c r="Q147" s="24"/>
      <c r="R147" s="24"/>
      <c r="S147" s="24"/>
      <c r="T147" s="24"/>
      <c r="U147" s="24"/>
    </row>
    <row r="148">
      <c r="A148" s="26" t="s">
        <v>2477</v>
      </c>
      <c r="B148" s="26">
        <v>2.0</v>
      </c>
      <c r="C148" s="26" t="s">
        <v>2498</v>
      </c>
      <c r="D148" s="26">
        <v>0.0</v>
      </c>
      <c r="E148" s="26">
        <v>0.0</v>
      </c>
      <c r="F148" s="24"/>
      <c r="G148" s="24"/>
      <c r="H148" s="24"/>
      <c r="I148" s="24"/>
      <c r="J148" s="24"/>
      <c r="K148" s="24"/>
      <c r="L148" s="24"/>
      <c r="M148" s="24"/>
      <c r="N148" s="24"/>
      <c r="O148" s="24"/>
      <c r="P148" s="24"/>
      <c r="Q148" s="24"/>
      <c r="R148" s="24"/>
      <c r="S148" s="24"/>
      <c r="T148" s="24"/>
      <c r="U148" s="24"/>
    </row>
    <row r="149">
      <c r="A149" s="26" t="s">
        <v>2477</v>
      </c>
      <c r="B149" s="26">
        <v>3.0</v>
      </c>
      <c r="C149" s="26" t="s">
        <v>2499</v>
      </c>
      <c r="D149" s="26">
        <v>1.0</v>
      </c>
      <c r="E149" s="26">
        <v>1.0</v>
      </c>
      <c r="F149" s="24"/>
      <c r="G149" s="24"/>
      <c r="H149" s="24"/>
      <c r="I149" s="24"/>
      <c r="J149" s="24"/>
      <c r="K149" s="24"/>
      <c r="L149" s="24"/>
      <c r="M149" s="24"/>
      <c r="N149" s="24"/>
      <c r="O149" s="24"/>
      <c r="P149" s="24"/>
      <c r="Q149" s="24"/>
      <c r="R149" s="24"/>
      <c r="S149" s="24"/>
      <c r="T149" s="24"/>
      <c r="U149" s="24"/>
    </row>
    <row r="150">
      <c r="A150" s="26" t="s">
        <v>2477</v>
      </c>
      <c r="B150" s="26">
        <v>3.0</v>
      </c>
      <c r="C150" s="26" t="s">
        <v>2500</v>
      </c>
      <c r="D150" s="26">
        <v>1.0</v>
      </c>
      <c r="E150" s="26">
        <v>1.0</v>
      </c>
      <c r="F150" s="24"/>
      <c r="G150" s="24"/>
      <c r="H150" s="24"/>
      <c r="I150" s="24"/>
      <c r="J150" s="24"/>
      <c r="K150" s="24"/>
      <c r="L150" s="24"/>
      <c r="M150" s="24"/>
      <c r="N150" s="24"/>
      <c r="O150" s="24"/>
      <c r="P150" s="24"/>
      <c r="Q150" s="24"/>
      <c r="R150" s="24"/>
      <c r="S150" s="24"/>
      <c r="T150" s="24"/>
      <c r="U150" s="24"/>
    </row>
    <row r="151">
      <c r="A151" s="26" t="s">
        <v>2477</v>
      </c>
      <c r="B151" s="26">
        <v>3.0</v>
      </c>
      <c r="C151" s="26" t="s">
        <v>2501</v>
      </c>
      <c r="D151" s="26">
        <v>1.0</v>
      </c>
      <c r="E151" s="26">
        <v>1.0</v>
      </c>
      <c r="F151" s="24"/>
      <c r="G151" s="24"/>
      <c r="H151" s="24"/>
      <c r="I151" s="24"/>
      <c r="J151" s="24"/>
      <c r="K151" s="24"/>
      <c r="L151" s="24"/>
      <c r="M151" s="24"/>
      <c r="N151" s="24"/>
      <c r="O151" s="24"/>
      <c r="P151" s="24"/>
      <c r="Q151" s="24"/>
      <c r="R151" s="24"/>
      <c r="S151" s="24"/>
      <c r="T151" s="24"/>
      <c r="U151" s="24"/>
    </row>
    <row r="152">
      <c r="A152" s="26" t="s">
        <v>2477</v>
      </c>
      <c r="B152" s="26">
        <v>3.0</v>
      </c>
      <c r="C152" s="26" t="s">
        <v>2502</v>
      </c>
      <c r="D152" s="26">
        <v>1.0</v>
      </c>
      <c r="E152" s="26">
        <v>1.0</v>
      </c>
      <c r="F152" s="24"/>
      <c r="G152" s="24"/>
      <c r="H152" s="24"/>
      <c r="I152" s="24"/>
      <c r="J152" s="24"/>
      <c r="K152" s="24"/>
      <c r="L152" s="24"/>
      <c r="M152" s="24"/>
      <c r="N152" s="24"/>
      <c r="O152" s="24"/>
      <c r="P152" s="24"/>
      <c r="Q152" s="24"/>
      <c r="R152" s="24"/>
      <c r="S152" s="24"/>
      <c r="T152" s="24"/>
      <c r="U152" s="24"/>
    </row>
    <row r="153">
      <c r="A153" s="26" t="s">
        <v>2477</v>
      </c>
      <c r="B153" s="26">
        <v>4.0</v>
      </c>
      <c r="C153" s="26" t="s">
        <v>2503</v>
      </c>
      <c r="D153" s="26">
        <v>1.0</v>
      </c>
      <c r="E153" s="26">
        <v>1.0</v>
      </c>
      <c r="F153" s="24"/>
      <c r="G153" s="24"/>
      <c r="H153" s="24"/>
      <c r="I153" s="24"/>
      <c r="J153" s="24"/>
      <c r="K153" s="24"/>
      <c r="L153" s="24"/>
      <c r="M153" s="24"/>
      <c r="N153" s="24"/>
      <c r="O153" s="24"/>
      <c r="P153" s="24"/>
      <c r="Q153" s="24"/>
      <c r="R153" s="24"/>
      <c r="S153" s="24"/>
      <c r="T153" s="24"/>
      <c r="U153" s="24"/>
    </row>
    <row r="154">
      <c r="A154" s="26" t="s">
        <v>2477</v>
      </c>
      <c r="B154" s="26">
        <v>4.0</v>
      </c>
      <c r="C154" s="26" t="s">
        <v>2504</v>
      </c>
      <c r="D154" s="26">
        <v>0.0</v>
      </c>
      <c r="E154" s="26">
        <v>1.0</v>
      </c>
      <c r="F154" s="24"/>
      <c r="G154" s="24"/>
      <c r="H154" s="24"/>
      <c r="I154" s="24"/>
      <c r="J154" s="24"/>
      <c r="K154" s="24"/>
      <c r="L154" s="24"/>
      <c r="M154" s="24"/>
      <c r="N154" s="24"/>
      <c r="O154" s="24"/>
      <c r="P154" s="24"/>
      <c r="Q154" s="24"/>
      <c r="R154" s="24"/>
      <c r="S154" s="24"/>
      <c r="T154" s="24"/>
      <c r="U154" s="24"/>
    </row>
    <row r="155">
      <c r="A155" s="26" t="s">
        <v>2477</v>
      </c>
      <c r="B155" s="26">
        <v>4.0</v>
      </c>
      <c r="C155" s="26" t="s">
        <v>2505</v>
      </c>
      <c r="D155" s="26">
        <v>0.0</v>
      </c>
      <c r="E155" s="26">
        <v>0.0</v>
      </c>
      <c r="F155" s="24"/>
      <c r="G155" s="24"/>
      <c r="H155" s="24"/>
      <c r="I155" s="24"/>
      <c r="J155" s="24"/>
      <c r="K155" s="24"/>
      <c r="L155" s="24"/>
      <c r="M155" s="24"/>
      <c r="N155" s="24"/>
      <c r="O155" s="24"/>
      <c r="P155" s="24"/>
      <c r="Q155" s="24"/>
      <c r="R155" s="24"/>
      <c r="S155" s="24"/>
      <c r="T155" s="24"/>
      <c r="U155" s="24"/>
    </row>
    <row r="156">
      <c r="A156" s="26" t="s">
        <v>2506</v>
      </c>
      <c r="B156" s="26">
        <v>1.0</v>
      </c>
      <c r="C156" s="26" t="s">
        <v>2507</v>
      </c>
      <c r="D156" s="26">
        <v>1.0</v>
      </c>
      <c r="E156" s="26">
        <v>1.0</v>
      </c>
      <c r="F156" s="24"/>
      <c r="G156" s="24"/>
      <c r="H156" s="24"/>
      <c r="I156" s="24"/>
      <c r="J156" s="24"/>
      <c r="K156" s="24"/>
      <c r="L156" s="24"/>
      <c r="M156" s="24"/>
      <c r="N156" s="24"/>
      <c r="O156" s="24"/>
      <c r="P156" s="24"/>
      <c r="Q156" s="24"/>
      <c r="R156" s="24"/>
      <c r="S156" s="24"/>
      <c r="T156" s="24"/>
      <c r="U156" s="24"/>
    </row>
    <row r="157">
      <c r="A157" s="26" t="s">
        <v>2506</v>
      </c>
      <c r="B157" s="26">
        <v>1.0</v>
      </c>
      <c r="C157" s="26" t="s">
        <v>2508</v>
      </c>
      <c r="D157" s="26">
        <v>1.0</v>
      </c>
      <c r="E157" s="26">
        <v>1.0</v>
      </c>
      <c r="F157" s="24"/>
      <c r="G157" s="24"/>
      <c r="H157" s="24"/>
      <c r="I157" s="24"/>
      <c r="J157" s="24"/>
      <c r="K157" s="24"/>
      <c r="L157" s="24"/>
      <c r="M157" s="24"/>
      <c r="N157" s="24"/>
      <c r="O157" s="24"/>
      <c r="P157" s="24"/>
      <c r="Q157" s="24"/>
      <c r="R157" s="24"/>
      <c r="S157" s="24"/>
      <c r="T157" s="24"/>
      <c r="U157" s="24"/>
    </row>
    <row r="158">
      <c r="A158" s="26" t="s">
        <v>2506</v>
      </c>
      <c r="B158" s="26">
        <v>1.0</v>
      </c>
      <c r="C158" s="26" t="s">
        <v>2509</v>
      </c>
      <c r="D158" s="26">
        <v>0.0</v>
      </c>
      <c r="E158" s="26">
        <v>1.0</v>
      </c>
      <c r="F158" s="24"/>
      <c r="G158" s="24"/>
      <c r="H158" s="24"/>
      <c r="I158" s="24"/>
      <c r="J158" s="24"/>
      <c r="K158" s="24"/>
      <c r="L158" s="24"/>
      <c r="M158" s="24"/>
      <c r="N158" s="24"/>
      <c r="O158" s="24"/>
      <c r="P158" s="24"/>
      <c r="Q158" s="24"/>
      <c r="R158" s="24"/>
      <c r="S158" s="24"/>
      <c r="T158" s="24"/>
      <c r="U158" s="24"/>
    </row>
    <row r="159">
      <c r="A159" s="26" t="s">
        <v>2506</v>
      </c>
      <c r="B159" s="26">
        <v>1.0</v>
      </c>
      <c r="C159" s="26" t="s">
        <v>2510</v>
      </c>
      <c r="D159" s="26">
        <v>1.0</v>
      </c>
      <c r="E159" s="26">
        <v>1.0</v>
      </c>
      <c r="F159" s="24"/>
      <c r="G159" s="24"/>
      <c r="H159" s="24"/>
      <c r="I159" s="24"/>
      <c r="J159" s="24"/>
      <c r="K159" s="24"/>
      <c r="L159" s="24"/>
      <c r="M159" s="24"/>
      <c r="N159" s="24"/>
      <c r="O159" s="24"/>
      <c r="P159" s="24"/>
      <c r="Q159" s="24"/>
      <c r="R159" s="24"/>
      <c r="S159" s="24"/>
      <c r="T159" s="24"/>
      <c r="U159" s="24"/>
    </row>
    <row r="160">
      <c r="A160" s="26" t="s">
        <v>2506</v>
      </c>
      <c r="B160" s="26">
        <v>1.0</v>
      </c>
      <c r="C160" s="26" t="s">
        <v>2511</v>
      </c>
      <c r="D160" s="26">
        <v>1.0</v>
      </c>
      <c r="E160" s="26">
        <v>1.0</v>
      </c>
      <c r="F160" s="24"/>
      <c r="G160" s="24"/>
      <c r="H160" s="24"/>
      <c r="I160" s="24"/>
      <c r="J160" s="24"/>
      <c r="K160" s="24"/>
      <c r="L160" s="24"/>
      <c r="M160" s="24"/>
      <c r="N160" s="24"/>
      <c r="O160" s="24"/>
      <c r="P160" s="24"/>
      <c r="Q160" s="24"/>
      <c r="R160" s="24"/>
      <c r="S160" s="24"/>
      <c r="T160" s="24"/>
      <c r="U160" s="24"/>
    </row>
    <row r="161">
      <c r="A161" s="26" t="s">
        <v>2506</v>
      </c>
      <c r="B161" s="26">
        <v>1.0</v>
      </c>
      <c r="C161" s="26" t="s">
        <v>2512</v>
      </c>
      <c r="D161" s="26">
        <v>0.0</v>
      </c>
      <c r="E161" s="26">
        <v>0.0</v>
      </c>
      <c r="F161" s="24"/>
      <c r="G161" s="24"/>
      <c r="H161" s="24"/>
      <c r="I161" s="24"/>
      <c r="J161" s="24"/>
      <c r="K161" s="24"/>
      <c r="L161" s="24"/>
      <c r="M161" s="24"/>
      <c r="N161" s="24"/>
      <c r="O161" s="24"/>
      <c r="P161" s="24"/>
      <c r="Q161" s="24"/>
      <c r="R161" s="24"/>
      <c r="S161" s="24"/>
      <c r="T161" s="24"/>
      <c r="U161" s="24"/>
    </row>
    <row r="162">
      <c r="A162" s="26" t="s">
        <v>2506</v>
      </c>
      <c r="B162" s="26">
        <v>1.0</v>
      </c>
      <c r="C162" s="26" t="s">
        <v>2513</v>
      </c>
      <c r="D162" s="26">
        <v>0.0</v>
      </c>
      <c r="E162" s="26">
        <v>0.0</v>
      </c>
      <c r="F162" s="24"/>
      <c r="G162" s="24"/>
      <c r="H162" s="24"/>
      <c r="I162" s="24"/>
      <c r="J162" s="24"/>
      <c r="K162" s="24"/>
      <c r="L162" s="24"/>
      <c r="M162" s="24"/>
      <c r="N162" s="24"/>
      <c r="O162" s="24"/>
      <c r="P162" s="24"/>
      <c r="Q162" s="24"/>
      <c r="R162" s="24"/>
      <c r="S162" s="24"/>
      <c r="T162" s="24"/>
      <c r="U162" s="24"/>
    </row>
    <row r="163">
      <c r="A163" s="26" t="s">
        <v>2506</v>
      </c>
      <c r="B163" s="26">
        <v>1.0</v>
      </c>
      <c r="C163" s="26" t="s">
        <v>2514</v>
      </c>
      <c r="D163" s="26">
        <v>0.0</v>
      </c>
      <c r="E163" s="26">
        <v>0.0</v>
      </c>
      <c r="F163" s="24"/>
      <c r="G163" s="24"/>
      <c r="H163" s="24"/>
      <c r="I163" s="24"/>
      <c r="J163" s="24"/>
      <c r="K163" s="24"/>
      <c r="L163" s="24"/>
      <c r="M163" s="24"/>
      <c r="N163" s="24"/>
      <c r="O163" s="24"/>
      <c r="P163" s="24"/>
      <c r="Q163" s="24"/>
      <c r="R163" s="24"/>
      <c r="S163" s="24"/>
      <c r="T163" s="24"/>
      <c r="U163" s="24"/>
    </row>
    <row r="164">
      <c r="A164" s="26" t="s">
        <v>2506</v>
      </c>
      <c r="B164" s="26">
        <v>1.0</v>
      </c>
      <c r="C164" s="26" t="s">
        <v>2515</v>
      </c>
      <c r="D164" s="26">
        <v>0.0</v>
      </c>
      <c r="E164" s="26">
        <v>0.0</v>
      </c>
      <c r="F164" s="24"/>
      <c r="G164" s="24"/>
      <c r="H164" s="24"/>
      <c r="I164" s="24"/>
      <c r="J164" s="24"/>
      <c r="K164" s="24"/>
      <c r="L164" s="24"/>
      <c r="M164" s="24"/>
      <c r="N164" s="24"/>
      <c r="O164" s="24"/>
      <c r="P164" s="24"/>
      <c r="Q164" s="24"/>
      <c r="R164" s="24"/>
      <c r="S164" s="24"/>
      <c r="T164" s="24"/>
      <c r="U164" s="24"/>
    </row>
    <row r="165">
      <c r="A165" s="26" t="s">
        <v>2506</v>
      </c>
      <c r="B165" s="26">
        <v>1.0</v>
      </c>
      <c r="C165" s="26" t="s">
        <v>2516</v>
      </c>
      <c r="D165" s="26">
        <v>0.0</v>
      </c>
      <c r="E165" s="26">
        <v>0.0</v>
      </c>
      <c r="F165" s="24"/>
      <c r="G165" s="24"/>
      <c r="H165" s="24"/>
      <c r="I165" s="24"/>
      <c r="J165" s="24"/>
      <c r="K165" s="24"/>
      <c r="L165" s="24"/>
      <c r="M165" s="24"/>
      <c r="N165" s="24"/>
      <c r="O165" s="24"/>
      <c r="P165" s="24"/>
      <c r="Q165" s="24"/>
      <c r="R165" s="24"/>
      <c r="S165" s="24"/>
      <c r="T165" s="24"/>
      <c r="U165" s="24"/>
    </row>
    <row r="166">
      <c r="A166" s="26" t="s">
        <v>2506</v>
      </c>
      <c r="B166" s="26">
        <v>1.0</v>
      </c>
      <c r="C166" s="26" t="s">
        <v>2517</v>
      </c>
      <c r="D166" s="26">
        <v>0.0</v>
      </c>
      <c r="E166" s="26">
        <v>0.0</v>
      </c>
      <c r="F166" s="24"/>
      <c r="G166" s="24"/>
      <c r="H166" s="24"/>
      <c r="I166" s="24"/>
      <c r="J166" s="24"/>
      <c r="K166" s="24"/>
      <c r="L166" s="24"/>
      <c r="M166" s="24"/>
      <c r="N166" s="24"/>
      <c r="O166" s="24"/>
      <c r="P166" s="24"/>
      <c r="Q166" s="24"/>
      <c r="R166" s="24"/>
      <c r="S166" s="24"/>
      <c r="T166" s="24"/>
      <c r="U166" s="24"/>
    </row>
    <row r="167">
      <c r="A167" s="26" t="s">
        <v>2506</v>
      </c>
      <c r="B167" s="26">
        <v>1.0</v>
      </c>
      <c r="C167" s="26" t="s">
        <v>2518</v>
      </c>
      <c r="D167" s="26">
        <v>0.0</v>
      </c>
      <c r="E167" s="26">
        <v>0.0</v>
      </c>
      <c r="F167" s="24"/>
      <c r="G167" s="24"/>
      <c r="H167" s="24"/>
      <c r="I167" s="24"/>
      <c r="J167" s="24"/>
      <c r="K167" s="24"/>
      <c r="L167" s="24"/>
      <c r="M167" s="24"/>
      <c r="N167" s="24"/>
      <c r="O167" s="24"/>
      <c r="P167" s="24"/>
      <c r="Q167" s="24"/>
      <c r="R167" s="24"/>
      <c r="S167" s="24"/>
      <c r="T167" s="24"/>
      <c r="U167" s="24"/>
    </row>
    <row r="168">
      <c r="A168" s="26" t="s">
        <v>2506</v>
      </c>
      <c r="B168" s="26">
        <v>1.0</v>
      </c>
      <c r="C168" s="26" t="s">
        <v>2519</v>
      </c>
      <c r="D168" s="26">
        <v>0.0</v>
      </c>
      <c r="E168" s="26">
        <v>0.0</v>
      </c>
      <c r="F168" s="24"/>
      <c r="G168" s="24"/>
      <c r="H168" s="24"/>
      <c r="I168" s="24"/>
      <c r="J168" s="24"/>
      <c r="K168" s="24"/>
      <c r="L168" s="24"/>
      <c r="M168" s="24"/>
      <c r="N168" s="24"/>
      <c r="O168" s="24"/>
      <c r="P168" s="24"/>
      <c r="Q168" s="24"/>
      <c r="R168" s="24"/>
      <c r="S168" s="24"/>
      <c r="T168" s="24"/>
      <c r="U168" s="24"/>
    </row>
    <row r="169">
      <c r="A169" s="26" t="s">
        <v>2506</v>
      </c>
      <c r="B169" s="26">
        <v>1.0</v>
      </c>
      <c r="C169" s="26" t="s">
        <v>2520</v>
      </c>
      <c r="D169" s="26">
        <v>0.0</v>
      </c>
      <c r="E169" s="26">
        <v>0.0</v>
      </c>
      <c r="F169" s="24"/>
      <c r="G169" s="24"/>
      <c r="H169" s="24"/>
      <c r="I169" s="24"/>
      <c r="J169" s="24"/>
      <c r="K169" s="24"/>
      <c r="L169" s="24"/>
      <c r="M169" s="24"/>
      <c r="N169" s="24"/>
      <c r="O169" s="24"/>
      <c r="P169" s="24"/>
      <c r="Q169" s="24"/>
      <c r="R169" s="24"/>
      <c r="S169" s="24"/>
      <c r="T169" s="24"/>
      <c r="U169" s="24"/>
    </row>
    <row r="170">
      <c r="A170" s="26" t="s">
        <v>2506</v>
      </c>
      <c r="B170" s="26">
        <v>2.0</v>
      </c>
      <c r="C170" s="26" t="s">
        <v>2521</v>
      </c>
      <c r="D170" s="26">
        <v>1.0</v>
      </c>
      <c r="E170" s="26">
        <v>1.0</v>
      </c>
      <c r="F170" s="24"/>
      <c r="G170" s="24"/>
      <c r="H170" s="24"/>
      <c r="I170" s="24"/>
      <c r="J170" s="24"/>
      <c r="K170" s="24"/>
      <c r="L170" s="24"/>
      <c r="M170" s="24"/>
      <c r="N170" s="24"/>
      <c r="O170" s="24"/>
      <c r="P170" s="24"/>
      <c r="Q170" s="24"/>
      <c r="R170" s="24"/>
      <c r="S170" s="24"/>
      <c r="T170" s="24"/>
      <c r="U170" s="24"/>
    </row>
    <row r="171">
      <c r="A171" s="26" t="s">
        <v>2506</v>
      </c>
      <c r="B171" s="26">
        <v>2.0</v>
      </c>
      <c r="C171" s="26" t="s">
        <v>2522</v>
      </c>
      <c r="D171" s="26">
        <v>0.0</v>
      </c>
      <c r="E171" s="26">
        <v>1.0</v>
      </c>
      <c r="F171" s="24"/>
      <c r="G171" s="24"/>
      <c r="H171" s="24"/>
      <c r="I171" s="24"/>
      <c r="J171" s="24"/>
      <c r="K171" s="24"/>
      <c r="L171" s="24"/>
      <c r="M171" s="24"/>
      <c r="N171" s="24"/>
      <c r="O171" s="24"/>
      <c r="P171" s="24"/>
      <c r="Q171" s="24"/>
      <c r="R171" s="24"/>
      <c r="S171" s="24"/>
      <c r="T171" s="24"/>
      <c r="U171" s="24"/>
    </row>
    <row r="172">
      <c r="A172" s="26" t="s">
        <v>2506</v>
      </c>
      <c r="B172" s="26">
        <v>2.0</v>
      </c>
      <c r="C172" s="26" t="s">
        <v>2523</v>
      </c>
      <c r="D172" s="26">
        <v>0.0</v>
      </c>
      <c r="E172" s="26">
        <v>1.0</v>
      </c>
      <c r="F172" s="24"/>
      <c r="G172" s="24"/>
      <c r="H172" s="24"/>
      <c r="I172" s="24"/>
      <c r="J172" s="24"/>
      <c r="K172" s="24"/>
      <c r="L172" s="24"/>
      <c r="M172" s="24"/>
      <c r="N172" s="24"/>
      <c r="O172" s="24"/>
      <c r="P172" s="24"/>
      <c r="Q172" s="24"/>
      <c r="R172" s="24"/>
      <c r="S172" s="24"/>
      <c r="T172" s="24"/>
      <c r="U172" s="24"/>
    </row>
    <row r="173">
      <c r="A173" s="26" t="s">
        <v>2506</v>
      </c>
      <c r="B173" s="26">
        <v>2.0</v>
      </c>
      <c r="C173" s="26" t="s">
        <v>2524</v>
      </c>
      <c r="D173" s="26">
        <v>1.0</v>
      </c>
      <c r="E173" s="26">
        <v>1.0</v>
      </c>
      <c r="F173" s="24"/>
      <c r="G173" s="24"/>
      <c r="H173" s="24"/>
      <c r="I173" s="24"/>
      <c r="J173" s="24"/>
      <c r="K173" s="24"/>
      <c r="L173" s="24"/>
      <c r="M173" s="24"/>
      <c r="N173" s="24"/>
      <c r="O173" s="24"/>
      <c r="P173" s="24"/>
      <c r="Q173" s="24"/>
      <c r="R173" s="24"/>
      <c r="S173" s="24"/>
      <c r="T173" s="24"/>
      <c r="U173" s="24"/>
    </row>
    <row r="174">
      <c r="A174" s="26" t="s">
        <v>2506</v>
      </c>
      <c r="B174" s="26">
        <v>2.0</v>
      </c>
      <c r="C174" s="26" t="s">
        <v>2525</v>
      </c>
      <c r="D174" s="26">
        <v>0.0</v>
      </c>
      <c r="E174" s="26">
        <v>1.0</v>
      </c>
      <c r="F174" s="24"/>
      <c r="G174" s="24"/>
      <c r="H174" s="24"/>
      <c r="I174" s="24"/>
      <c r="J174" s="24"/>
      <c r="K174" s="24"/>
      <c r="L174" s="24"/>
      <c r="M174" s="24"/>
      <c r="N174" s="24"/>
      <c r="O174" s="24"/>
      <c r="P174" s="24"/>
      <c r="Q174" s="24"/>
      <c r="R174" s="24"/>
      <c r="S174" s="24"/>
      <c r="T174" s="24"/>
      <c r="U174" s="24"/>
    </row>
    <row r="175">
      <c r="A175" s="26" t="s">
        <v>2506</v>
      </c>
      <c r="B175" s="26">
        <v>2.0</v>
      </c>
      <c r="C175" s="26" t="s">
        <v>2526</v>
      </c>
      <c r="D175" s="26">
        <v>0.0</v>
      </c>
      <c r="E175" s="26">
        <v>0.0</v>
      </c>
      <c r="F175" s="24"/>
      <c r="G175" s="24"/>
      <c r="H175" s="24"/>
      <c r="I175" s="24"/>
      <c r="J175" s="24"/>
      <c r="K175" s="24"/>
      <c r="L175" s="24"/>
      <c r="M175" s="24"/>
      <c r="N175" s="24"/>
      <c r="O175" s="24"/>
      <c r="P175" s="24"/>
      <c r="Q175" s="24"/>
      <c r="R175" s="24"/>
      <c r="S175" s="24"/>
      <c r="T175" s="24"/>
      <c r="U175" s="24"/>
    </row>
    <row r="176">
      <c r="A176" s="26" t="s">
        <v>2506</v>
      </c>
      <c r="B176" s="26">
        <v>3.0</v>
      </c>
      <c r="C176" s="26" t="s">
        <v>2527</v>
      </c>
      <c r="D176" s="26">
        <v>0.0</v>
      </c>
      <c r="E176" s="26">
        <v>0.0</v>
      </c>
      <c r="F176" s="24"/>
      <c r="G176" s="24"/>
      <c r="H176" s="24"/>
      <c r="I176" s="24"/>
      <c r="J176" s="24"/>
      <c r="K176" s="24"/>
      <c r="L176" s="24"/>
      <c r="M176" s="24"/>
      <c r="N176" s="24"/>
      <c r="O176" s="24"/>
      <c r="P176" s="24"/>
      <c r="Q176" s="24"/>
      <c r="R176" s="24"/>
      <c r="S176" s="24"/>
      <c r="T176" s="24"/>
      <c r="U176" s="24"/>
    </row>
    <row r="177">
      <c r="A177" s="26" t="s">
        <v>2506</v>
      </c>
      <c r="B177" s="26">
        <v>3.0</v>
      </c>
      <c r="C177" s="26" t="s">
        <v>2528</v>
      </c>
      <c r="D177" s="26">
        <v>1.0</v>
      </c>
      <c r="E177" s="26">
        <v>1.0</v>
      </c>
      <c r="F177" s="24"/>
      <c r="G177" s="24"/>
      <c r="H177" s="24"/>
      <c r="I177" s="24"/>
      <c r="J177" s="24"/>
      <c r="K177" s="24"/>
      <c r="L177" s="24"/>
      <c r="M177" s="24"/>
      <c r="N177" s="24"/>
      <c r="O177" s="24"/>
      <c r="P177" s="24"/>
      <c r="Q177" s="24"/>
      <c r="R177" s="24"/>
      <c r="S177" s="24"/>
      <c r="T177" s="24"/>
      <c r="U177" s="24"/>
    </row>
    <row r="178">
      <c r="A178" s="26" t="s">
        <v>2506</v>
      </c>
      <c r="B178" s="26">
        <v>3.0</v>
      </c>
      <c r="C178" s="26" t="s">
        <v>2529</v>
      </c>
      <c r="D178" s="26">
        <v>0.0</v>
      </c>
      <c r="E178" s="26">
        <v>0.0</v>
      </c>
      <c r="F178" s="24"/>
      <c r="G178" s="24"/>
      <c r="H178" s="24"/>
      <c r="I178" s="24"/>
      <c r="J178" s="24"/>
      <c r="K178" s="24"/>
      <c r="L178" s="24"/>
      <c r="M178" s="24"/>
      <c r="N178" s="24"/>
      <c r="O178" s="24"/>
      <c r="P178" s="24"/>
      <c r="Q178" s="24"/>
      <c r="R178" s="24"/>
      <c r="S178" s="24"/>
      <c r="T178" s="24"/>
      <c r="U178" s="24"/>
    </row>
    <row r="179">
      <c r="A179" s="26" t="s">
        <v>2506</v>
      </c>
      <c r="B179" s="26">
        <v>3.0</v>
      </c>
      <c r="C179" s="26" t="s">
        <v>2530</v>
      </c>
      <c r="D179" s="26">
        <v>0.0</v>
      </c>
      <c r="E179" s="26">
        <v>0.0</v>
      </c>
      <c r="F179" s="24"/>
      <c r="G179" s="24"/>
      <c r="H179" s="24"/>
      <c r="I179" s="24"/>
      <c r="J179" s="24"/>
      <c r="K179" s="24"/>
      <c r="L179" s="24"/>
      <c r="M179" s="24"/>
      <c r="N179" s="24"/>
      <c r="O179" s="24"/>
      <c r="P179" s="24"/>
      <c r="Q179" s="24"/>
      <c r="R179" s="24"/>
      <c r="S179" s="24"/>
      <c r="T179" s="24"/>
      <c r="U179" s="24"/>
    </row>
    <row r="180">
      <c r="A180" s="26" t="s">
        <v>2506</v>
      </c>
      <c r="B180" s="26">
        <v>3.0</v>
      </c>
      <c r="C180" s="26" t="s">
        <v>2531</v>
      </c>
      <c r="D180" s="26">
        <v>0.0</v>
      </c>
      <c r="E180" s="26">
        <v>0.0</v>
      </c>
      <c r="F180" s="24"/>
      <c r="G180" s="24"/>
      <c r="H180" s="24"/>
      <c r="I180" s="24"/>
      <c r="J180" s="24"/>
      <c r="K180" s="24"/>
      <c r="L180" s="24"/>
      <c r="M180" s="24"/>
      <c r="N180" s="24"/>
      <c r="O180" s="24"/>
      <c r="P180" s="24"/>
      <c r="Q180" s="24"/>
      <c r="R180" s="24"/>
      <c r="S180" s="24"/>
      <c r="T180" s="24"/>
      <c r="U180" s="24"/>
    </row>
    <row r="181">
      <c r="A181" s="26" t="s">
        <v>2506</v>
      </c>
      <c r="B181" s="26">
        <v>3.0</v>
      </c>
      <c r="C181" s="26" t="s">
        <v>2532</v>
      </c>
      <c r="D181" s="26">
        <v>0.0</v>
      </c>
      <c r="E181" s="26">
        <v>0.0</v>
      </c>
      <c r="F181" s="24"/>
      <c r="G181" s="24"/>
      <c r="H181" s="24"/>
      <c r="I181" s="24"/>
      <c r="J181" s="24"/>
      <c r="K181" s="24"/>
      <c r="L181" s="24"/>
      <c r="M181" s="24"/>
      <c r="N181" s="24"/>
      <c r="O181" s="24"/>
      <c r="P181" s="24"/>
      <c r="Q181" s="24"/>
      <c r="R181" s="24"/>
      <c r="S181" s="24"/>
      <c r="T181" s="24"/>
      <c r="U181" s="24"/>
    </row>
    <row r="182">
      <c r="A182" s="26" t="s">
        <v>2506</v>
      </c>
      <c r="B182" s="26">
        <v>3.0</v>
      </c>
      <c r="C182" s="26" t="s">
        <v>2533</v>
      </c>
      <c r="D182" s="26">
        <v>0.0</v>
      </c>
      <c r="E182" s="26">
        <v>0.0</v>
      </c>
      <c r="F182" s="24"/>
      <c r="G182" s="24"/>
      <c r="H182" s="24"/>
      <c r="I182" s="24"/>
      <c r="J182" s="24"/>
      <c r="K182" s="24"/>
      <c r="L182" s="24"/>
      <c r="M182" s="24"/>
      <c r="N182" s="24"/>
      <c r="O182" s="24"/>
      <c r="P182" s="24"/>
      <c r="Q182" s="24"/>
      <c r="R182" s="24"/>
      <c r="S182" s="24"/>
      <c r="T182" s="24"/>
      <c r="U182" s="24"/>
    </row>
    <row r="183">
      <c r="A183" s="26" t="s">
        <v>2534</v>
      </c>
      <c r="B183" s="26">
        <v>1.0</v>
      </c>
      <c r="C183" s="26" t="s">
        <v>2535</v>
      </c>
      <c r="D183" s="26">
        <v>1.0</v>
      </c>
      <c r="E183" s="26">
        <v>1.0</v>
      </c>
      <c r="F183" s="24"/>
      <c r="G183" s="24"/>
      <c r="H183" s="24"/>
      <c r="I183" s="24"/>
      <c r="J183" s="24"/>
      <c r="K183" s="24"/>
      <c r="L183" s="24"/>
      <c r="M183" s="24"/>
      <c r="N183" s="24"/>
      <c r="O183" s="24"/>
      <c r="P183" s="24"/>
      <c r="Q183" s="24"/>
      <c r="R183" s="24"/>
      <c r="S183" s="24"/>
      <c r="T183" s="24"/>
      <c r="U183" s="24"/>
    </row>
    <row r="184">
      <c r="A184" s="26" t="s">
        <v>2534</v>
      </c>
      <c r="B184" s="26">
        <v>1.0</v>
      </c>
      <c r="C184" s="26" t="s">
        <v>2536</v>
      </c>
      <c r="D184" s="26">
        <v>0.0</v>
      </c>
      <c r="E184" s="26">
        <v>1.0</v>
      </c>
      <c r="F184" s="24"/>
      <c r="G184" s="24"/>
      <c r="H184" s="24"/>
      <c r="I184" s="24"/>
      <c r="J184" s="24"/>
      <c r="K184" s="24"/>
      <c r="L184" s="24"/>
      <c r="M184" s="24"/>
      <c r="N184" s="24"/>
      <c r="O184" s="24"/>
      <c r="P184" s="24"/>
      <c r="Q184" s="24"/>
      <c r="R184" s="24"/>
      <c r="S184" s="24"/>
      <c r="T184" s="24"/>
      <c r="U184" s="24"/>
    </row>
    <row r="185">
      <c r="A185" s="26" t="s">
        <v>2534</v>
      </c>
      <c r="B185" s="26">
        <v>1.0</v>
      </c>
      <c r="C185" s="26" t="s">
        <v>2537</v>
      </c>
      <c r="D185" s="26">
        <v>1.0</v>
      </c>
      <c r="E185" s="26">
        <v>1.0</v>
      </c>
      <c r="F185" s="24"/>
      <c r="G185" s="24"/>
      <c r="H185" s="24"/>
      <c r="I185" s="24"/>
      <c r="J185" s="24"/>
      <c r="K185" s="24"/>
      <c r="L185" s="24"/>
      <c r="M185" s="24"/>
      <c r="N185" s="24"/>
      <c r="O185" s="24"/>
      <c r="P185" s="24"/>
      <c r="Q185" s="24"/>
      <c r="R185" s="24"/>
      <c r="S185" s="24"/>
      <c r="T185" s="24"/>
      <c r="U185" s="24"/>
    </row>
    <row r="186">
      <c r="A186" s="26" t="s">
        <v>2534</v>
      </c>
      <c r="B186" s="26">
        <v>1.0</v>
      </c>
      <c r="C186" s="26" t="s">
        <v>2538</v>
      </c>
      <c r="D186" s="26">
        <v>0.0</v>
      </c>
      <c r="E186" s="26">
        <v>1.0</v>
      </c>
      <c r="F186" s="24"/>
      <c r="G186" s="24"/>
      <c r="H186" s="24"/>
      <c r="I186" s="24"/>
      <c r="J186" s="24"/>
      <c r="K186" s="24"/>
      <c r="L186" s="24"/>
      <c r="M186" s="24"/>
      <c r="N186" s="24"/>
      <c r="O186" s="24"/>
      <c r="P186" s="24"/>
      <c r="Q186" s="24"/>
      <c r="R186" s="24"/>
      <c r="S186" s="24"/>
      <c r="T186" s="24"/>
      <c r="U186" s="24"/>
    </row>
    <row r="187">
      <c r="A187" s="26" t="s">
        <v>2534</v>
      </c>
      <c r="B187" s="26">
        <v>1.0</v>
      </c>
      <c r="C187" s="26" t="s">
        <v>2539</v>
      </c>
      <c r="D187" s="26">
        <v>0.0</v>
      </c>
      <c r="E187" s="26">
        <v>0.0</v>
      </c>
      <c r="F187" s="24"/>
      <c r="G187" s="24"/>
      <c r="H187" s="24"/>
      <c r="I187" s="24"/>
      <c r="J187" s="24"/>
      <c r="K187" s="24"/>
      <c r="L187" s="24"/>
      <c r="M187" s="24"/>
      <c r="N187" s="24"/>
      <c r="O187" s="24"/>
      <c r="P187" s="24"/>
      <c r="Q187" s="24"/>
      <c r="R187" s="24"/>
      <c r="S187" s="24"/>
      <c r="T187" s="24"/>
      <c r="U187" s="24"/>
    </row>
    <row r="188">
      <c r="A188" s="26" t="s">
        <v>2534</v>
      </c>
      <c r="B188" s="26">
        <v>1.0</v>
      </c>
      <c r="C188" s="26" t="s">
        <v>2540</v>
      </c>
      <c r="D188" s="26">
        <v>0.0</v>
      </c>
      <c r="E188" s="26">
        <v>0.0</v>
      </c>
      <c r="F188" s="24"/>
      <c r="G188" s="24"/>
      <c r="H188" s="24"/>
      <c r="I188" s="24"/>
      <c r="J188" s="24"/>
      <c r="K188" s="24"/>
      <c r="L188" s="24"/>
      <c r="M188" s="24"/>
      <c r="N188" s="24"/>
      <c r="O188" s="24"/>
      <c r="P188" s="24"/>
      <c r="Q188" s="24"/>
      <c r="R188" s="24"/>
      <c r="S188" s="24"/>
      <c r="T188" s="24"/>
      <c r="U188" s="24"/>
    </row>
    <row r="189">
      <c r="A189" s="26" t="s">
        <v>2534</v>
      </c>
      <c r="B189" s="26">
        <v>1.0</v>
      </c>
      <c r="C189" s="26" t="s">
        <v>2541</v>
      </c>
      <c r="D189" s="26">
        <v>0.0</v>
      </c>
      <c r="E189" s="26">
        <v>0.0</v>
      </c>
      <c r="F189" s="24"/>
      <c r="G189" s="24"/>
      <c r="H189" s="24"/>
      <c r="I189" s="24"/>
      <c r="J189" s="24"/>
      <c r="K189" s="24"/>
      <c r="L189" s="24"/>
      <c r="M189" s="24"/>
      <c r="N189" s="24"/>
      <c r="O189" s="24"/>
      <c r="P189" s="24"/>
      <c r="Q189" s="24"/>
      <c r="R189" s="24"/>
      <c r="S189" s="24"/>
      <c r="T189" s="24"/>
      <c r="U189" s="24"/>
    </row>
    <row r="190">
      <c r="A190" s="26" t="s">
        <v>2534</v>
      </c>
      <c r="B190" s="26">
        <v>1.0</v>
      </c>
      <c r="C190" s="26" t="s">
        <v>2542</v>
      </c>
      <c r="D190" s="26">
        <v>0.0</v>
      </c>
      <c r="E190" s="26">
        <v>0.0</v>
      </c>
      <c r="F190" s="24"/>
      <c r="G190" s="24"/>
      <c r="H190" s="24"/>
      <c r="I190" s="24"/>
      <c r="J190" s="24"/>
      <c r="K190" s="24"/>
      <c r="L190" s="24"/>
      <c r="M190" s="24"/>
      <c r="N190" s="24"/>
      <c r="O190" s="24"/>
      <c r="P190" s="24"/>
      <c r="Q190" s="24"/>
      <c r="R190" s="24"/>
      <c r="S190" s="24"/>
      <c r="T190" s="24"/>
      <c r="U190" s="24"/>
    </row>
    <row r="191">
      <c r="A191" s="26" t="s">
        <v>2534</v>
      </c>
      <c r="B191" s="26">
        <v>1.0</v>
      </c>
      <c r="C191" s="26" t="s">
        <v>2543</v>
      </c>
      <c r="D191" s="26">
        <v>0.0</v>
      </c>
      <c r="E191" s="26">
        <v>0.0</v>
      </c>
      <c r="F191" s="24"/>
      <c r="G191" s="24"/>
      <c r="H191" s="24"/>
      <c r="I191" s="24"/>
      <c r="J191" s="24"/>
      <c r="K191" s="24"/>
      <c r="L191" s="24"/>
      <c r="M191" s="24"/>
      <c r="N191" s="24"/>
      <c r="O191" s="24"/>
      <c r="P191" s="24"/>
      <c r="Q191" s="24"/>
      <c r="R191" s="24"/>
      <c r="S191" s="24"/>
      <c r="T191" s="24"/>
      <c r="U191" s="24"/>
    </row>
    <row r="192">
      <c r="A192" s="26" t="s">
        <v>2534</v>
      </c>
      <c r="B192" s="26">
        <v>1.0</v>
      </c>
      <c r="C192" s="26" t="s">
        <v>2544</v>
      </c>
      <c r="D192" s="26">
        <v>0.0</v>
      </c>
      <c r="E192" s="26">
        <v>0.0</v>
      </c>
      <c r="F192" s="24"/>
      <c r="G192" s="24"/>
      <c r="H192" s="24"/>
      <c r="I192" s="24"/>
      <c r="J192" s="24"/>
      <c r="K192" s="24"/>
      <c r="L192" s="24"/>
      <c r="M192" s="24"/>
      <c r="N192" s="24"/>
      <c r="O192" s="24"/>
      <c r="P192" s="24"/>
      <c r="Q192" s="24"/>
      <c r="R192" s="24"/>
      <c r="S192" s="24"/>
      <c r="T192" s="24"/>
      <c r="U192" s="24"/>
    </row>
    <row r="193">
      <c r="A193" s="26" t="s">
        <v>2534</v>
      </c>
      <c r="B193" s="26">
        <v>1.0</v>
      </c>
      <c r="C193" s="26" t="s">
        <v>2545</v>
      </c>
      <c r="D193" s="26">
        <v>0.0</v>
      </c>
      <c r="E193" s="26">
        <v>0.0</v>
      </c>
      <c r="F193" s="24"/>
      <c r="G193" s="24"/>
      <c r="H193" s="24"/>
      <c r="I193" s="24"/>
      <c r="J193" s="24"/>
      <c r="K193" s="24"/>
      <c r="L193" s="24"/>
      <c r="M193" s="24"/>
      <c r="N193" s="24"/>
      <c r="O193" s="24"/>
      <c r="P193" s="24"/>
      <c r="Q193" s="24"/>
      <c r="R193" s="24"/>
      <c r="S193" s="24"/>
      <c r="T193" s="24"/>
      <c r="U193" s="24"/>
    </row>
    <row r="194">
      <c r="A194" s="26" t="s">
        <v>2534</v>
      </c>
      <c r="B194" s="26">
        <v>1.0</v>
      </c>
      <c r="C194" s="26" t="s">
        <v>2546</v>
      </c>
      <c r="D194" s="26">
        <v>0.0</v>
      </c>
      <c r="E194" s="26">
        <v>0.0</v>
      </c>
      <c r="F194" s="24"/>
      <c r="G194" s="24"/>
      <c r="H194" s="24"/>
      <c r="I194" s="24"/>
      <c r="J194" s="24"/>
      <c r="K194" s="24"/>
      <c r="L194" s="24"/>
      <c r="M194" s="24"/>
      <c r="N194" s="24"/>
      <c r="O194" s="24"/>
      <c r="P194" s="24"/>
      <c r="Q194" s="24"/>
      <c r="R194" s="24"/>
      <c r="S194" s="24"/>
      <c r="T194" s="24"/>
      <c r="U194" s="24"/>
    </row>
    <row r="195">
      <c r="A195" s="26" t="s">
        <v>2534</v>
      </c>
      <c r="B195" s="26">
        <v>1.0</v>
      </c>
      <c r="C195" s="26" t="s">
        <v>2547</v>
      </c>
      <c r="D195" s="26">
        <v>0.0</v>
      </c>
      <c r="E195" s="26">
        <v>0.0</v>
      </c>
      <c r="F195" s="24"/>
      <c r="G195" s="24"/>
      <c r="H195" s="24"/>
      <c r="I195" s="24"/>
      <c r="J195" s="24"/>
      <c r="K195" s="24"/>
      <c r="L195" s="24"/>
      <c r="M195" s="24"/>
      <c r="N195" s="24"/>
      <c r="O195" s="24"/>
      <c r="P195" s="24"/>
      <c r="Q195" s="24"/>
      <c r="R195" s="24"/>
      <c r="S195" s="24"/>
      <c r="T195" s="24"/>
      <c r="U195" s="24"/>
    </row>
    <row r="196">
      <c r="A196" s="26" t="s">
        <v>2534</v>
      </c>
      <c r="B196" s="26">
        <v>1.0</v>
      </c>
      <c r="C196" s="26" t="s">
        <v>2548</v>
      </c>
      <c r="D196" s="26">
        <v>0.0</v>
      </c>
      <c r="E196" s="26">
        <v>0.0</v>
      </c>
      <c r="F196" s="24"/>
      <c r="G196" s="24"/>
      <c r="H196" s="24"/>
      <c r="I196" s="24"/>
      <c r="J196" s="24"/>
      <c r="K196" s="24"/>
      <c r="L196" s="24"/>
      <c r="M196" s="24"/>
      <c r="N196" s="24"/>
      <c r="O196" s="24"/>
      <c r="P196" s="24"/>
      <c r="Q196" s="24"/>
      <c r="R196" s="24"/>
      <c r="S196" s="24"/>
      <c r="T196" s="24"/>
      <c r="U196" s="24"/>
    </row>
    <row r="197">
      <c r="A197" s="26" t="s">
        <v>2534</v>
      </c>
      <c r="B197" s="26">
        <v>1.0</v>
      </c>
      <c r="C197" s="26" t="s">
        <v>2549</v>
      </c>
      <c r="D197" s="26">
        <v>0.0</v>
      </c>
      <c r="E197" s="26">
        <v>0.0</v>
      </c>
      <c r="F197" s="24"/>
      <c r="G197" s="24"/>
      <c r="H197" s="24"/>
      <c r="I197" s="24"/>
      <c r="J197" s="24"/>
      <c r="K197" s="24"/>
      <c r="L197" s="24"/>
      <c r="M197" s="24"/>
      <c r="N197" s="24"/>
      <c r="O197" s="24"/>
      <c r="P197" s="24"/>
      <c r="Q197" s="24"/>
      <c r="R197" s="24"/>
      <c r="S197" s="24"/>
      <c r="T197" s="24"/>
      <c r="U197" s="24"/>
    </row>
    <row r="198">
      <c r="A198" s="26" t="s">
        <v>2534</v>
      </c>
      <c r="B198" s="26">
        <v>1.0</v>
      </c>
      <c r="C198" s="26" t="s">
        <v>2550</v>
      </c>
      <c r="D198" s="26">
        <v>0.0</v>
      </c>
      <c r="E198" s="26">
        <v>0.0</v>
      </c>
      <c r="F198" s="24"/>
      <c r="G198" s="24"/>
      <c r="H198" s="24"/>
      <c r="I198" s="24"/>
      <c r="J198" s="24"/>
      <c r="K198" s="24"/>
      <c r="L198" s="24"/>
      <c r="M198" s="24"/>
      <c r="N198" s="24"/>
      <c r="O198" s="24"/>
      <c r="P198" s="24"/>
      <c r="Q198" s="24"/>
      <c r="R198" s="24"/>
      <c r="S198" s="24"/>
      <c r="T198" s="24"/>
      <c r="U198" s="24"/>
    </row>
    <row r="199">
      <c r="A199" s="26" t="s">
        <v>2534</v>
      </c>
      <c r="B199" s="26">
        <v>1.0</v>
      </c>
      <c r="C199" s="26" t="s">
        <v>2551</v>
      </c>
      <c r="D199" s="26">
        <v>0.0</v>
      </c>
      <c r="E199" s="26">
        <v>0.0</v>
      </c>
      <c r="F199" s="24"/>
      <c r="G199" s="24"/>
      <c r="H199" s="24"/>
      <c r="I199" s="24"/>
      <c r="J199" s="24"/>
      <c r="K199" s="24"/>
      <c r="L199" s="24"/>
      <c r="M199" s="24"/>
      <c r="N199" s="24"/>
      <c r="O199" s="24"/>
      <c r="P199" s="24"/>
      <c r="Q199" s="24"/>
      <c r="R199" s="24"/>
      <c r="S199" s="24"/>
      <c r="T199" s="24"/>
      <c r="U199" s="24"/>
    </row>
    <row r="200">
      <c r="A200" s="26" t="s">
        <v>2534</v>
      </c>
      <c r="B200" s="26">
        <v>1.0</v>
      </c>
      <c r="C200" s="26" t="s">
        <v>2552</v>
      </c>
      <c r="D200" s="26">
        <v>0.0</v>
      </c>
      <c r="E200" s="26">
        <v>0.0</v>
      </c>
      <c r="F200" s="24"/>
      <c r="G200" s="24"/>
      <c r="H200" s="24"/>
      <c r="I200" s="24"/>
      <c r="J200" s="24"/>
      <c r="K200" s="24"/>
      <c r="L200" s="24"/>
      <c r="M200" s="24"/>
      <c r="N200" s="24"/>
      <c r="O200" s="24"/>
      <c r="P200" s="24"/>
      <c r="Q200" s="24"/>
      <c r="R200" s="24"/>
      <c r="S200" s="24"/>
      <c r="T200" s="24"/>
      <c r="U200" s="24"/>
    </row>
    <row r="201">
      <c r="A201" s="26" t="s">
        <v>2534</v>
      </c>
      <c r="B201" s="26">
        <v>1.0</v>
      </c>
      <c r="C201" s="26" t="s">
        <v>2553</v>
      </c>
      <c r="D201" s="26">
        <v>0.0</v>
      </c>
      <c r="E201" s="26">
        <v>0.0</v>
      </c>
      <c r="F201" s="24"/>
      <c r="G201" s="24"/>
      <c r="H201" s="24"/>
      <c r="I201" s="24"/>
      <c r="J201" s="24"/>
      <c r="K201" s="24"/>
      <c r="L201" s="24"/>
      <c r="M201" s="24"/>
      <c r="N201" s="24"/>
      <c r="O201" s="24"/>
      <c r="P201" s="24"/>
      <c r="Q201" s="24"/>
      <c r="R201" s="24"/>
      <c r="S201" s="24"/>
      <c r="T201" s="24"/>
      <c r="U201" s="24"/>
    </row>
    <row r="202">
      <c r="A202" s="26" t="s">
        <v>2534</v>
      </c>
      <c r="B202" s="26">
        <v>1.0</v>
      </c>
      <c r="C202" s="26" t="s">
        <v>2554</v>
      </c>
      <c r="D202" s="26">
        <v>0.0</v>
      </c>
      <c r="E202" s="26">
        <v>0.0</v>
      </c>
      <c r="F202" s="24"/>
      <c r="G202" s="24"/>
      <c r="H202" s="24"/>
      <c r="I202" s="24"/>
      <c r="J202" s="24"/>
      <c r="K202" s="24"/>
      <c r="L202" s="24"/>
      <c r="M202" s="24"/>
      <c r="N202" s="24"/>
      <c r="O202" s="24"/>
      <c r="P202" s="24"/>
      <c r="Q202" s="24"/>
      <c r="R202" s="24"/>
      <c r="S202" s="24"/>
      <c r="T202" s="24"/>
      <c r="U202" s="24"/>
    </row>
    <row r="203">
      <c r="A203" s="26" t="s">
        <v>2534</v>
      </c>
      <c r="B203" s="26">
        <v>2.0</v>
      </c>
      <c r="C203" s="26" t="s">
        <v>2555</v>
      </c>
      <c r="D203" s="26">
        <v>1.0</v>
      </c>
      <c r="E203" s="26">
        <v>1.0</v>
      </c>
      <c r="F203" s="24"/>
      <c r="G203" s="24"/>
      <c r="H203" s="24"/>
      <c r="I203" s="24"/>
      <c r="J203" s="24"/>
      <c r="K203" s="24"/>
      <c r="L203" s="24"/>
      <c r="M203" s="24"/>
      <c r="N203" s="24"/>
      <c r="O203" s="24"/>
      <c r="P203" s="24"/>
      <c r="Q203" s="24"/>
      <c r="R203" s="24"/>
      <c r="S203" s="24"/>
      <c r="T203" s="24"/>
      <c r="U203" s="24"/>
    </row>
    <row r="204">
      <c r="A204" s="26" t="s">
        <v>2534</v>
      </c>
      <c r="B204" s="26">
        <v>2.0</v>
      </c>
      <c r="C204" s="26" t="s">
        <v>2556</v>
      </c>
      <c r="D204" s="26">
        <v>0.0</v>
      </c>
      <c r="E204" s="26">
        <v>1.0</v>
      </c>
      <c r="F204" s="24"/>
      <c r="G204" s="24"/>
      <c r="H204" s="24"/>
      <c r="I204" s="24"/>
      <c r="J204" s="24"/>
      <c r="K204" s="24"/>
      <c r="L204" s="24"/>
      <c r="M204" s="24"/>
      <c r="N204" s="24"/>
      <c r="O204" s="24"/>
      <c r="P204" s="24"/>
      <c r="Q204" s="24"/>
      <c r="R204" s="24"/>
      <c r="S204" s="24"/>
      <c r="T204" s="24"/>
      <c r="U204" s="24"/>
    </row>
    <row r="205">
      <c r="A205" s="26" t="s">
        <v>2534</v>
      </c>
      <c r="B205" s="26">
        <v>2.0</v>
      </c>
      <c r="C205" s="26" t="s">
        <v>2557</v>
      </c>
      <c r="D205" s="26">
        <v>0.0</v>
      </c>
      <c r="E205" s="26">
        <v>1.0</v>
      </c>
      <c r="F205" s="24"/>
      <c r="G205" s="24"/>
      <c r="H205" s="24"/>
      <c r="I205" s="24"/>
      <c r="J205" s="24"/>
      <c r="K205" s="24"/>
      <c r="L205" s="24"/>
      <c r="M205" s="24"/>
      <c r="N205" s="24"/>
      <c r="O205" s="24"/>
      <c r="P205" s="24"/>
      <c r="Q205" s="24"/>
      <c r="R205" s="24"/>
      <c r="S205" s="24"/>
      <c r="T205" s="24"/>
      <c r="U205" s="24"/>
    </row>
    <row r="206">
      <c r="A206" s="26" t="s">
        <v>2534</v>
      </c>
      <c r="B206" s="26">
        <v>2.0</v>
      </c>
      <c r="C206" s="26" t="s">
        <v>2558</v>
      </c>
      <c r="D206" s="26">
        <v>0.0</v>
      </c>
      <c r="E206" s="26">
        <v>1.0</v>
      </c>
      <c r="F206" s="24"/>
      <c r="G206" s="24"/>
      <c r="H206" s="24"/>
      <c r="I206" s="24"/>
      <c r="J206" s="24"/>
      <c r="K206" s="24"/>
      <c r="L206" s="24"/>
      <c r="M206" s="24"/>
      <c r="N206" s="24"/>
      <c r="O206" s="24"/>
      <c r="P206" s="24"/>
      <c r="Q206" s="24"/>
      <c r="R206" s="24"/>
      <c r="S206" s="24"/>
      <c r="T206" s="24"/>
      <c r="U206" s="24"/>
    </row>
    <row r="207">
      <c r="A207" s="26" t="s">
        <v>2534</v>
      </c>
      <c r="B207" s="26">
        <v>2.0</v>
      </c>
      <c r="C207" s="26" t="s">
        <v>2559</v>
      </c>
      <c r="D207" s="26">
        <v>0.0</v>
      </c>
      <c r="E207" s="26">
        <v>0.0</v>
      </c>
      <c r="F207" s="24"/>
      <c r="G207" s="24"/>
      <c r="H207" s="24"/>
      <c r="I207" s="24"/>
      <c r="J207" s="24"/>
      <c r="K207" s="24"/>
      <c r="L207" s="24"/>
      <c r="M207" s="24"/>
      <c r="N207" s="24"/>
      <c r="O207" s="24"/>
      <c r="P207" s="24"/>
      <c r="Q207" s="24"/>
      <c r="R207" s="24"/>
      <c r="S207" s="24"/>
      <c r="T207" s="24"/>
      <c r="U207" s="24"/>
    </row>
    <row r="208">
      <c r="A208" s="26" t="s">
        <v>2534</v>
      </c>
      <c r="B208" s="26">
        <v>2.0</v>
      </c>
      <c r="C208" s="26" t="s">
        <v>2560</v>
      </c>
      <c r="D208" s="26">
        <v>0.0</v>
      </c>
      <c r="E208" s="26">
        <v>0.0</v>
      </c>
      <c r="F208" s="24"/>
      <c r="G208" s="24"/>
      <c r="H208" s="24"/>
      <c r="I208" s="24"/>
      <c r="J208" s="24"/>
      <c r="K208" s="24"/>
      <c r="L208" s="24"/>
      <c r="M208" s="24"/>
      <c r="N208" s="24"/>
      <c r="O208" s="24"/>
      <c r="P208" s="24"/>
      <c r="Q208" s="24"/>
      <c r="R208" s="24"/>
      <c r="S208" s="24"/>
      <c r="T208" s="24"/>
      <c r="U208" s="24"/>
    </row>
    <row r="209">
      <c r="A209" s="26" t="s">
        <v>2534</v>
      </c>
      <c r="B209" s="26">
        <v>2.0</v>
      </c>
      <c r="C209" s="26" t="s">
        <v>2561</v>
      </c>
      <c r="D209" s="26">
        <v>0.0</v>
      </c>
      <c r="E209" s="26">
        <v>0.0</v>
      </c>
      <c r="F209" s="24"/>
      <c r="G209" s="24"/>
      <c r="H209" s="24"/>
      <c r="I209" s="24"/>
      <c r="J209" s="24"/>
      <c r="K209" s="24"/>
      <c r="L209" s="24"/>
      <c r="M209" s="24"/>
      <c r="N209" s="24"/>
      <c r="O209" s="24"/>
      <c r="P209" s="24"/>
      <c r="Q209" s="24"/>
      <c r="R209" s="24"/>
      <c r="S209" s="24"/>
      <c r="T209" s="24"/>
      <c r="U209" s="24"/>
    </row>
    <row r="210">
      <c r="A210" s="26" t="s">
        <v>2534</v>
      </c>
      <c r="B210" s="26">
        <v>2.0</v>
      </c>
      <c r="C210" s="26" t="s">
        <v>2562</v>
      </c>
      <c r="D210" s="26">
        <v>0.0</v>
      </c>
      <c r="E210" s="26">
        <v>0.0</v>
      </c>
      <c r="F210" s="24"/>
      <c r="G210" s="24"/>
      <c r="H210" s="24"/>
      <c r="I210" s="24"/>
      <c r="J210" s="24"/>
      <c r="K210" s="24"/>
      <c r="L210" s="24"/>
      <c r="M210" s="24"/>
      <c r="N210" s="24"/>
      <c r="O210" s="24"/>
      <c r="P210" s="24"/>
      <c r="Q210" s="24"/>
      <c r="R210" s="24"/>
      <c r="S210" s="24"/>
      <c r="T210" s="24"/>
      <c r="U210" s="24"/>
    </row>
    <row r="211">
      <c r="A211" s="26" t="s">
        <v>2534</v>
      </c>
      <c r="B211" s="26">
        <v>2.0</v>
      </c>
      <c r="C211" s="26" t="s">
        <v>2563</v>
      </c>
      <c r="D211" s="26">
        <v>0.0</v>
      </c>
      <c r="E211" s="26">
        <v>0.0</v>
      </c>
      <c r="F211" s="24"/>
      <c r="G211" s="24"/>
      <c r="H211" s="24"/>
      <c r="I211" s="24"/>
      <c r="J211" s="24"/>
      <c r="K211" s="24"/>
      <c r="L211" s="24"/>
      <c r="M211" s="24"/>
      <c r="N211" s="24"/>
      <c r="O211" s="24"/>
      <c r="P211" s="24"/>
      <c r="Q211" s="24"/>
      <c r="R211" s="24"/>
      <c r="S211" s="24"/>
      <c r="T211" s="24"/>
      <c r="U211" s="24"/>
    </row>
    <row r="212">
      <c r="A212" s="26" t="s">
        <v>2534</v>
      </c>
      <c r="B212" s="26">
        <v>2.0</v>
      </c>
      <c r="C212" s="26" t="s">
        <v>2564</v>
      </c>
      <c r="D212" s="26">
        <v>0.0</v>
      </c>
      <c r="E212" s="26">
        <v>0.0</v>
      </c>
      <c r="F212" s="24"/>
      <c r="G212" s="24"/>
      <c r="H212" s="24"/>
      <c r="I212" s="24"/>
      <c r="J212" s="24"/>
      <c r="K212" s="24"/>
      <c r="L212" s="24"/>
      <c r="M212" s="24"/>
      <c r="N212" s="24"/>
      <c r="O212" s="24"/>
      <c r="P212" s="24"/>
      <c r="Q212" s="24"/>
      <c r="R212" s="24"/>
      <c r="S212" s="24"/>
      <c r="T212" s="24"/>
      <c r="U212" s="24"/>
    </row>
    <row r="213">
      <c r="A213" s="26" t="s">
        <v>2534</v>
      </c>
      <c r="B213" s="26">
        <v>2.0</v>
      </c>
      <c r="C213" s="26" t="s">
        <v>2565</v>
      </c>
      <c r="D213" s="26">
        <v>0.0</v>
      </c>
      <c r="E213" s="26">
        <v>0.0</v>
      </c>
      <c r="F213" s="24"/>
      <c r="G213" s="24"/>
      <c r="H213" s="24"/>
      <c r="I213" s="24"/>
      <c r="J213" s="24"/>
      <c r="K213" s="24"/>
      <c r="L213" s="24"/>
      <c r="M213" s="24"/>
      <c r="N213" s="24"/>
      <c r="O213" s="24"/>
      <c r="P213" s="24"/>
      <c r="Q213" s="24"/>
      <c r="R213" s="24"/>
      <c r="S213" s="24"/>
      <c r="T213" s="24"/>
      <c r="U213" s="24"/>
    </row>
    <row r="214">
      <c r="A214" s="26" t="s">
        <v>2534</v>
      </c>
      <c r="B214" s="26">
        <v>3.0</v>
      </c>
      <c r="C214" s="26" t="s">
        <v>2566</v>
      </c>
      <c r="D214" s="26">
        <v>1.0</v>
      </c>
      <c r="E214" s="26">
        <v>1.0</v>
      </c>
      <c r="F214" s="24"/>
      <c r="G214" s="24"/>
      <c r="H214" s="24"/>
      <c r="I214" s="24"/>
      <c r="J214" s="24"/>
      <c r="K214" s="24"/>
      <c r="L214" s="24"/>
      <c r="M214" s="24"/>
      <c r="N214" s="24"/>
      <c r="O214" s="24"/>
      <c r="P214" s="24"/>
      <c r="Q214" s="24"/>
      <c r="R214" s="24"/>
      <c r="S214" s="24"/>
      <c r="T214" s="24"/>
      <c r="U214" s="24"/>
    </row>
    <row r="215">
      <c r="A215" s="26" t="s">
        <v>2534</v>
      </c>
      <c r="B215" s="26">
        <v>3.0</v>
      </c>
      <c r="C215" s="26" t="s">
        <v>2567</v>
      </c>
      <c r="D215" s="26">
        <v>1.0</v>
      </c>
      <c r="E215" s="26">
        <v>1.0</v>
      </c>
      <c r="F215" s="24"/>
      <c r="G215" s="24"/>
      <c r="H215" s="24"/>
      <c r="I215" s="24"/>
      <c r="J215" s="24"/>
      <c r="K215" s="24"/>
      <c r="L215" s="24"/>
      <c r="M215" s="24"/>
      <c r="N215" s="24"/>
      <c r="O215" s="24"/>
      <c r="P215" s="24"/>
      <c r="Q215" s="24"/>
      <c r="R215" s="24"/>
      <c r="S215" s="24"/>
      <c r="T215" s="24"/>
      <c r="U215" s="24"/>
    </row>
    <row r="216">
      <c r="A216" s="26" t="s">
        <v>2534</v>
      </c>
      <c r="B216" s="26">
        <v>3.0</v>
      </c>
      <c r="C216" s="26" t="s">
        <v>2568</v>
      </c>
      <c r="D216" s="26">
        <v>1.0</v>
      </c>
      <c r="E216" s="26">
        <v>1.0</v>
      </c>
      <c r="F216" s="24"/>
      <c r="G216" s="24"/>
      <c r="H216" s="24"/>
      <c r="I216" s="24"/>
      <c r="J216" s="24"/>
      <c r="K216" s="24"/>
      <c r="L216" s="24"/>
      <c r="M216" s="24"/>
      <c r="N216" s="24"/>
      <c r="O216" s="24"/>
      <c r="P216" s="24"/>
      <c r="Q216" s="24"/>
      <c r="R216" s="24"/>
      <c r="S216" s="24"/>
      <c r="T216" s="24"/>
      <c r="U216" s="24"/>
    </row>
    <row r="217">
      <c r="A217" s="26" t="s">
        <v>2534</v>
      </c>
      <c r="B217" s="26">
        <v>3.0</v>
      </c>
      <c r="C217" s="26" t="s">
        <v>2569</v>
      </c>
      <c r="D217" s="26">
        <v>1.0</v>
      </c>
      <c r="E217" s="26">
        <v>1.0</v>
      </c>
      <c r="F217" s="24"/>
      <c r="G217" s="24"/>
      <c r="H217" s="24"/>
      <c r="I217" s="24"/>
      <c r="J217" s="24"/>
      <c r="K217" s="24"/>
      <c r="L217" s="24"/>
      <c r="M217" s="24"/>
      <c r="N217" s="24"/>
      <c r="O217" s="24"/>
      <c r="P217" s="24"/>
      <c r="Q217" s="24"/>
      <c r="R217" s="24"/>
      <c r="S217" s="24"/>
      <c r="T217" s="24"/>
      <c r="U217" s="24"/>
    </row>
    <row r="218">
      <c r="A218" s="24"/>
      <c r="B218" s="24"/>
      <c r="C218" s="24"/>
      <c r="D218" s="32">
        <v>0.4074074074074074</v>
      </c>
      <c r="E218" s="32">
        <v>0.44907407407407407</v>
      </c>
      <c r="F218" s="24"/>
      <c r="G218" s="24"/>
      <c r="H218" s="24"/>
      <c r="I218" s="24"/>
      <c r="J218" s="24"/>
      <c r="K218" s="24"/>
      <c r="L218" s="24"/>
      <c r="M218" s="24"/>
      <c r="N218" s="24"/>
      <c r="O218" s="24"/>
      <c r="P218" s="24"/>
      <c r="Q218" s="24"/>
      <c r="R218" s="24"/>
      <c r="S218" s="24"/>
      <c r="T218" s="24"/>
      <c r="U218" s="24"/>
    </row>
    <row r="219">
      <c r="A219" s="24"/>
      <c r="B219" s="24"/>
      <c r="C219" s="24"/>
      <c r="D219" s="24"/>
      <c r="E219" s="24"/>
      <c r="F219" s="24"/>
      <c r="G219" s="24"/>
      <c r="H219" s="24"/>
      <c r="I219" s="24"/>
      <c r="J219" s="24"/>
      <c r="K219" s="24"/>
      <c r="L219" s="24"/>
      <c r="M219" s="24"/>
      <c r="N219" s="24"/>
      <c r="O219" s="24"/>
      <c r="P219" s="24"/>
      <c r="Q219" s="24"/>
      <c r="R219" s="24"/>
      <c r="S219" s="24"/>
      <c r="T219" s="24"/>
      <c r="U219" s="24"/>
    </row>
    <row r="220">
      <c r="A220" s="24"/>
      <c r="B220" s="24"/>
      <c r="C220" s="24"/>
      <c r="D220" s="24"/>
      <c r="E220" s="24"/>
      <c r="F220" s="24"/>
      <c r="G220" s="24"/>
      <c r="H220" s="24"/>
      <c r="I220" s="24"/>
      <c r="J220" s="24"/>
      <c r="K220" s="24"/>
      <c r="L220" s="24"/>
      <c r="M220" s="24"/>
      <c r="N220" s="24"/>
      <c r="O220" s="24"/>
      <c r="P220" s="24"/>
      <c r="Q220" s="24"/>
      <c r="R220" s="24"/>
      <c r="S220" s="24"/>
      <c r="T220" s="24"/>
      <c r="U220" s="24"/>
    </row>
    <row r="221">
      <c r="A221" s="24"/>
      <c r="B221" s="24"/>
      <c r="C221" s="24"/>
      <c r="D221" s="24"/>
      <c r="E221" s="24"/>
      <c r="F221" s="24"/>
      <c r="G221" s="24"/>
      <c r="H221" s="24"/>
      <c r="I221" s="24"/>
      <c r="J221" s="24"/>
      <c r="K221" s="24"/>
      <c r="L221" s="24"/>
      <c r="M221" s="24"/>
      <c r="N221" s="24"/>
      <c r="O221" s="24"/>
      <c r="P221" s="24"/>
      <c r="Q221" s="24"/>
      <c r="R221" s="24"/>
      <c r="S221" s="24"/>
      <c r="T221" s="24"/>
      <c r="U221" s="24"/>
    </row>
    <row r="222">
      <c r="A222" s="24"/>
      <c r="B222" s="24"/>
      <c r="C222" s="24"/>
      <c r="D222" s="24"/>
      <c r="E222" s="24"/>
      <c r="F222" s="24"/>
      <c r="G222" s="24"/>
      <c r="H222" s="24"/>
      <c r="I222" s="24"/>
      <c r="J222" s="24"/>
      <c r="K222" s="24"/>
      <c r="L222" s="24"/>
      <c r="M222" s="24"/>
      <c r="N222" s="24"/>
      <c r="O222" s="24"/>
      <c r="P222" s="24"/>
      <c r="Q222" s="24"/>
      <c r="R222" s="24"/>
      <c r="S222" s="24"/>
      <c r="T222" s="24"/>
      <c r="U222" s="24"/>
    </row>
    <row r="223">
      <c r="A223" s="24"/>
      <c r="B223" s="24"/>
      <c r="C223" s="24"/>
      <c r="D223" s="24"/>
      <c r="E223" s="24"/>
      <c r="F223" s="24"/>
      <c r="G223" s="24"/>
      <c r="H223" s="24"/>
      <c r="I223" s="24"/>
      <c r="J223" s="24"/>
      <c r="K223" s="24"/>
      <c r="L223" s="24"/>
      <c r="M223" s="24"/>
      <c r="N223" s="24"/>
      <c r="O223" s="24"/>
      <c r="P223" s="24"/>
      <c r="Q223" s="24"/>
      <c r="R223" s="24"/>
      <c r="S223" s="24"/>
      <c r="T223" s="24"/>
      <c r="U223" s="24"/>
    </row>
    <row r="224">
      <c r="A224" s="24"/>
      <c r="B224" s="24"/>
      <c r="C224" s="24"/>
      <c r="D224" s="24"/>
      <c r="E224" s="24"/>
      <c r="F224" s="24"/>
      <c r="G224" s="24"/>
      <c r="H224" s="24"/>
      <c r="I224" s="24"/>
      <c r="J224" s="24"/>
      <c r="K224" s="24"/>
      <c r="L224" s="24"/>
      <c r="M224" s="24"/>
      <c r="N224" s="24"/>
      <c r="O224" s="24"/>
      <c r="P224" s="24"/>
      <c r="Q224" s="24"/>
      <c r="R224" s="24"/>
      <c r="S224" s="24"/>
      <c r="T224" s="24"/>
      <c r="U224" s="24"/>
    </row>
    <row r="225">
      <c r="A225" s="24"/>
      <c r="B225" s="24"/>
      <c r="C225" s="24"/>
      <c r="D225" s="24"/>
      <c r="E225" s="24"/>
      <c r="F225" s="24"/>
      <c r="G225" s="24"/>
      <c r="H225" s="24"/>
      <c r="I225" s="24"/>
      <c r="J225" s="24"/>
      <c r="K225" s="24"/>
      <c r="L225" s="24"/>
      <c r="M225" s="24"/>
      <c r="N225" s="24"/>
      <c r="O225" s="24"/>
      <c r="P225" s="24"/>
      <c r="Q225" s="24"/>
      <c r="R225" s="24"/>
      <c r="S225" s="24"/>
      <c r="T225" s="24"/>
      <c r="U225" s="24"/>
    </row>
    <row r="226">
      <c r="A226" s="24"/>
      <c r="B226" s="24"/>
      <c r="C226" s="24"/>
      <c r="D226" s="24"/>
      <c r="E226" s="24"/>
      <c r="F226" s="24"/>
      <c r="G226" s="24"/>
      <c r="H226" s="24"/>
      <c r="I226" s="24"/>
      <c r="J226" s="24"/>
      <c r="K226" s="24"/>
      <c r="L226" s="24"/>
      <c r="M226" s="24"/>
      <c r="N226" s="24"/>
      <c r="O226" s="24"/>
      <c r="P226" s="24"/>
      <c r="Q226" s="24"/>
      <c r="R226" s="24"/>
      <c r="S226" s="24"/>
      <c r="T226" s="24"/>
      <c r="U226" s="24"/>
    </row>
    <row r="227">
      <c r="A227" s="24"/>
      <c r="B227" s="24"/>
      <c r="C227" s="24"/>
      <c r="D227" s="24"/>
      <c r="E227" s="24"/>
      <c r="F227" s="24"/>
      <c r="G227" s="24"/>
      <c r="H227" s="24"/>
      <c r="I227" s="24"/>
      <c r="J227" s="24"/>
      <c r="K227" s="24"/>
      <c r="L227" s="24"/>
      <c r="M227" s="24"/>
      <c r="N227" s="24"/>
      <c r="O227" s="24"/>
      <c r="P227" s="24"/>
      <c r="Q227" s="24"/>
      <c r="R227" s="24"/>
      <c r="S227" s="24"/>
      <c r="T227" s="24"/>
      <c r="U227" s="24"/>
    </row>
    <row r="228">
      <c r="A228" s="24"/>
      <c r="B228" s="24"/>
      <c r="C228" s="24"/>
      <c r="D228" s="24"/>
      <c r="E228" s="24"/>
      <c r="F228" s="24"/>
      <c r="G228" s="24"/>
      <c r="H228" s="24"/>
      <c r="I228" s="24"/>
      <c r="J228" s="24"/>
      <c r="K228" s="24"/>
      <c r="L228" s="24"/>
      <c r="M228" s="24"/>
      <c r="N228" s="24"/>
      <c r="O228" s="24"/>
      <c r="P228" s="24"/>
      <c r="Q228" s="24"/>
      <c r="R228" s="24"/>
      <c r="S228" s="24"/>
      <c r="T228" s="24"/>
      <c r="U228" s="24"/>
    </row>
    <row r="229">
      <c r="A229" s="24"/>
      <c r="B229" s="24"/>
      <c r="C229" s="24"/>
      <c r="D229" s="24"/>
      <c r="E229" s="24"/>
      <c r="F229" s="24"/>
      <c r="G229" s="24"/>
      <c r="H229" s="24"/>
      <c r="I229" s="24"/>
      <c r="J229" s="24"/>
      <c r="K229" s="24"/>
      <c r="L229" s="24"/>
      <c r="M229" s="24"/>
      <c r="N229" s="24"/>
      <c r="O229" s="24"/>
      <c r="P229" s="24"/>
      <c r="Q229" s="24"/>
      <c r="R229" s="24"/>
      <c r="S229" s="24"/>
      <c r="T229" s="24"/>
      <c r="U229" s="24"/>
    </row>
    <row r="230">
      <c r="A230" s="24"/>
      <c r="B230" s="24"/>
      <c r="C230" s="24"/>
      <c r="D230" s="24"/>
      <c r="E230" s="24"/>
      <c r="F230" s="24"/>
      <c r="G230" s="24"/>
      <c r="H230" s="24"/>
      <c r="I230" s="24"/>
      <c r="J230" s="24"/>
      <c r="K230" s="24"/>
      <c r="L230" s="24"/>
      <c r="M230" s="24"/>
      <c r="N230" s="24"/>
      <c r="O230" s="24"/>
      <c r="P230" s="24"/>
      <c r="Q230" s="24"/>
      <c r="R230" s="24"/>
      <c r="S230" s="24"/>
      <c r="T230" s="24"/>
      <c r="U230" s="24"/>
    </row>
    <row r="231">
      <c r="A231" s="24"/>
      <c r="B231" s="24"/>
      <c r="C231" s="24"/>
      <c r="D231" s="24"/>
      <c r="E231" s="24"/>
      <c r="F231" s="24"/>
      <c r="G231" s="24"/>
      <c r="H231" s="24"/>
      <c r="I231" s="24"/>
      <c r="J231" s="24"/>
      <c r="K231" s="24"/>
      <c r="L231" s="24"/>
      <c r="M231" s="24"/>
      <c r="N231" s="24"/>
      <c r="O231" s="24"/>
      <c r="P231" s="24"/>
      <c r="Q231" s="24"/>
      <c r="R231" s="24"/>
      <c r="S231" s="24"/>
      <c r="T231" s="24"/>
      <c r="U231" s="24"/>
    </row>
    <row r="232">
      <c r="A232" s="24"/>
      <c r="B232" s="24"/>
      <c r="C232" s="24"/>
      <c r="D232" s="24"/>
      <c r="E232" s="24"/>
      <c r="F232" s="24"/>
      <c r="G232" s="24"/>
      <c r="H232" s="24"/>
      <c r="I232" s="24"/>
      <c r="J232" s="24"/>
      <c r="K232" s="24"/>
      <c r="L232" s="24"/>
      <c r="M232" s="24"/>
      <c r="N232" s="24"/>
      <c r="O232" s="24"/>
      <c r="P232" s="24"/>
      <c r="Q232" s="24"/>
      <c r="R232" s="24"/>
      <c r="S232" s="24"/>
      <c r="T232" s="24"/>
      <c r="U232" s="24"/>
    </row>
    <row r="233">
      <c r="A233" s="24"/>
      <c r="B233" s="24"/>
      <c r="C233" s="24"/>
      <c r="D233" s="24"/>
      <c r="E233" s="24"/>
      <c r="F233" s="24"/>
      <c r="G233" s="24"/>
      <c r="H233" s="24"/>
      <c r="I233" s="24"/>
      <c r="J233" s="24"/>
      <c r="K233" s="24"/>
      <c r="L233" s="24"/>
      <c r="M233" s="24"/>
      <c r="N233" s="24"/>
      <c r="O233" s="24"/>
      <c r="P233" s="24"/>
      <c r="Q233" s="24"/>
      <c r="R233" s="24"/>
      <c r="S233" s="24"/>
      <c r="T233" s="24"/>
      <c r="U233" s="24"/>
    </row>
    <row r="234">
      <c r="A234" s="24"/>
      <c r="B234" s="24"/>
      <c r="C234" s="24"/>
      <c r="D234" s="24"/>
      <c r="E234" s="24"/>
      <c r="F234" s="24"/>
      <c r="G234" s="24"/>
      <c r="H234" s="24"/>
      <c r="I234" s="24"/>
      <c r="J234" s="24"/>
      <c r="K234" s="24"/>
      <c r="L234" s="24"/>
      <c r="M234" s="24"/>
      <c r="N234" s="24"/>
      <c r="O234" s="24"/>
      <c r="P234" s="24"/>
      <c r="Q234" s="24"/>
      <c r="R234" s="24"/>
      <c r="S234" s="24"/>
      <c r="T234" s="24"/>
      <c r="U234" s="24"/>
    </row>
    <row r="235">
      <c r="A235" s="24"/>
      <c r="B235" s="24"/>
      <c r="C235" s="24"/>
      <c r="D235" s="24"/>
      <c r="E235" s="24"/>
      <c r="F235" s="24"/>
      <c r="G235" s="24"/>
      <c r="H235" s="24"/>
      <c r="I235" s="24"/>
      <c r="J235" s="24"/>
      <c r="K235" s="24"/>
      <c r="L235" s="24"/>
      <c r="M235" s="24"/>
      <c r="N235" s="24"/>
      <c r="O235" s="24"/>
      <c r="P235" s="24"/>
      <c r="Q235" s="24"/>
      <c r="R235" s="24"/>
      <c r="S235" s="24"/>
      <c r="T235" s="24"/>
      <c r="U235" s="24"/>
    </row>
    <row r="236">
      <c r="A236" s="24"/>
      <c r="B236" s="24"/>
      <c r="C236" s="24"/>
      <c r="D236" s="24"/>
      <c r="E236" s="24"/>
      <c r="F236" s="24"/>
      <c r="G236" s="24"/>
      <c r="H236" s="24"/>
      <c r="I236" s="24"/>
      <c r="J236" s="24"/>
      <c r="K236" s="24"/>
      <c r="L236" s="24"/>
      <c r="M236" s="24"/>
      <c r="N236" s="24"/>
      <c r="O236" s="24"/>
      <c r="P236" s="24"/>
      <c r="Q236" s="24"/>
      <c r="R236" s="24"/>
      <c r="S236" s="24"/>
      <c r="T236" s="24"/>
      <c r="U236" s="24"/>
    </row>
    <row r="237">
      <c r="A237" s="24"/>
      <c r="B237" s="24"/>
      <c r="C237" s="24"/>
      <c r="D237" s="24"/>
      <c r="E237" s="24"/>
      <c r="F237" s="24"/>
      <c r="G237" s="24"/>
      <c r="H237" s="24"/>
      <c r="I237" s="24"/>
      <c r="J237" s="24"/>
      <c r="K237" s="24"/>
      <c r="L237" s="24"/>
      <c r="M237" s="24"/>
      <c r="N237" s="24"/>
      <c r="O237" s="24"/>
      <c r="P237" s="24"/>
      <c r="Q237" s="24"/>
      <c r="R237" s="24"/>
      <c r="S237" s="24"/>
      <c r="T237" s="24"/>
      <c r="U237" s="24"/>
    </row>
    <row r="238">
      <c r="A238" s="24"/>
      <c r="B238" s="24"/>
      <c r="C238" s="24"/>
      <c r="D238" s="24"/>
      <c r="E238" s="24"/>
      <c r="F238" s="24"/>
      <c r="G238" s="24"/>
      <c r="H238" s="24"/>
      <c r="I238" s="24"/>
      <c r="J238" s="24"/>
      <c r="K238" s="24"/>
      <c r="L238" s="24"/>
      <c r="M238" s="24"/>
      <c r="N238" s="24"/>
      <c r="O238" s="24"/>
      <c r="P238" s="24"/>
      <c r="Q238" s="24"/>
      <c r="R238" s="24"/>
      <c r="S238" s="24"/>
      <c r="T238" s="24"/>
      <c r="U238" s="24"/>
    </row>
    <row r="239">
      <c r="A239" s="24"/>
      <c r="B239" s="24"/>
      <c r="C239" s="24"/>
      <c r="D239" s="24"/>
      <c r="E239" s="24"/>
      <c r="F239" s="24"/>
      <c r="G239" s="24"/>
      <c r="H239" s="24"/>
      <c r="I239" s="24"/>
      <c r="J239" s="24"/>
      <c r="K239" s="24"/>
      <c r="L239" s="24"/>
      <c r="M239" s="24"/>
      <c r="N239" s="24"/>
      <c r="O239" s="24"/>
      <c r="P239" s="24"/>
      <c r="Q239" s="24"/>
      <c r="R239" s="24"/>
      <c r="S239" s="24"/>
      <c r="T239" s="24"/>
      <c r="U239" s="24"/>
    </row>
    <row r="240">
      <c r="A240" s="24"/>
      <c r="B240" s="24"/>
      <c r="C240" s="24"/>
      <c r="D240" s="24"/>
      <c r="E240" s="24"/>
      <c r="F240" s="24"/>
      <c r="G240" s="24"/>
      <c r="H240" s="24"/>
      <c r="I240" s="24"/>
      <c r="J240" s="24"/>
      <c r="K240" s="24"/>
      <c r="L240" s="24"/>
      <c r="M240" s="24"/>
      <c r="N240" s="24"/>
      <c r="O240" s="24"/>
      <c r="P240" s="24"/>
      <c r="Q240" s="24"/>
      <c r="R240" s="24"/>
      <c r="S240" s="24"/>
      <c r="T240" s="24"/>
      <c r="U240" s="24"/>
    </row>
    <row r="241">
      <c r="A241" s="24"/>
      <c r="B241" s="24"/>
      <c r="C241" s="24"/>
      <c r="D241" s="24"/>
      <c r="E241" s="24"/>
      <c r="F241" s="24"/>
      <c r="G241" s="24"/>
      <c r="H241" s="24"/>
      <c r="I241" s="24"/>
      <c r="J241" s="24"/>
      <c r="K241" s="24"/>
      <c r="L241" s="24"/>
      <c r="M241" s="24"/>
      <c r="N241" s="24"/>
      <c r="O241" s="24"/>
      <c r="P241" s="24"/>
      <c r="Q241" s="24"/>
      <c r="R241" s="24"/>
      <c r="S241" s="24"/>
      <c r="T241" s="24"/>
      <c r="U241" s="24"/>
    </row>
    <row r="242">
      <c r="A242" s="24"/>
      <c r="B242" s="24"/>
      <c r="C242" s="24"/>
      <c r="D242" s="24"/>
      <c r="E242" s="24"/>
      <c r="F242" s="24"/>
      <c r="G242" s="24"/>
      <c r="H242" s="24"/>
      <c r="I242" s="24"/>
      <c r="J242" s="24"/>
      <c r="K242" s="24"/>
      <c r="L242" s="24"/>
      <c r="M242" s="24"/>
      <c r="N242" s="24"/>
      <c r="O242" s="24"/>
      <c r="P242" s="24"/>
      <c r="Q242" s="24"/>
      <c r="R242" s="24"/>
      <c r="S242" s="24"/>
      <c r="T242" s="24"/>
      <c r="U242" s="24"/>
    </row>
    <row r="243">
      <c r="A243" s="24"/>
      <c r="B243" s="24"/>
      <c r="C243" s="24"/>
      <c r="D243" s="24"/>
      <c r="E243" s="24"/>
      <c r="F243" s="24"/>
      <c r="G243" s="24"/>
      <c r="H243" s="24"/>
      <c r="I243" s="24"/>
      <c r="J243" s="24"/>
      <c r="K243" s="24"/>
      <c r="L243" s="24"/>
      <c r="M243" s="24"/>
      <c r="N243" s="24"/>
      <c r="O243" s="24"/>
      <c r="P243" s="24"/>
      <c r="Q243" s="24"/>
      <c r="R243" s="24"/>
      <c r="S243" s="24"/>
      <c r="T243" s="24"/>
      <c r="U243" s="24"/>
    </row>
    <row r="244">
      <c r="A244" s="24"/>
      <c r="B244" s="24"/>
      <c r="C244" s="24"/>
      <c r="D244" s="24"/>
      <c r="E244" s="24"/>
      <c r="F244" s="24"/>
      <c r="G244" s="24"/>
      <c r="H244" s="24"/>
      <c r="I244" s="24"/>
      <c r="J244" s="24"/>
      <c r="K244" s="24"/>
      <c r="L244" s="24"/>
      <c r="M244" s="24"/>
      <c r="N244" s="24"/>
      <c r="O244" s="24"/>
      <c r="P244" s="24"/>
      <c r="Q244" s="24"/>
      <c r="R244" s="24"/>
      <c r="S244" s="24"/>
      <c r="T244" s="24"/>
      <c r="U244" s="24"/>
    </row>
    <row r="245">
      <c r="A245" s="24"/>
      <c r="B245" s="24"/>
      <c r="C245" s="24"/>
      <c r="D245" s="24"/>
      <c r="E245" s="24"/>
      <c r="F245" s="24"/>
      <c r="G245" s="24"/>
      <c r="H245" s="24"/>
      <c r="I245" s="24"/>
      <c r="J245" s="24"/>
      <c r="K245" s="24"/>
      <c r="L245" s="24"/>
      <c r="M245" s="24"/>
      <c r="N245" s="24"/>
      <c r="O245" s="24"/>
      <c r="P245" s="24"/>
      <c r="Q245" s="24"/>
      <c r="R245" s="24"/>
      <c r="S245" s="24"/>
      <c r="T245" s="24"/>
      <c r="U245" s="24"/>
    </row>
    <row r="246">
      <c r="A246" s="24"/>
      <c r="B246" s="24"/>
      <c r="C246" s="24"/>
      <c r="D246" s="24"/>
      <c r="E246" s="24"/>
      <c r="F246" s="24"/>
      <c r="G246" s="24"/>
      <c r="H246" s="24"/>
      <c r="I246" s="24"/>
      <c r="J246" s="24"/>
      <c r="K246" s="24"/>
      <c r="L246" s="24"/>
      <c r="M246" s="24"/>
      <c r="N246" s="24"/>
      <c r="O246" s="24"/>
      <c r="P246" s="24"/>
      <c r="Q246" s="24"/>
      <c r="R246" s="24"/>
      <c r="S246" s="24"/>
      <c r="T246" s="24"/>
      <c r="U246" s="24"/>
    </row>
    <row r="247">
      <c r="A247" s="24"/>
      <c r="B247" s="24"/>
      <c r="C247" s="24"/>
      <c r="D247" s="24"/>
      <c r="E247" s="24"/>
      <c r="F247" s="24"/>
      <c r="G247" s="24"/>
      <c r="H247" s="24"/>
      <c r="I247" s="24"/>
      <c r="J247" s="24"/>
      <c r="K247" s="24"/>
      <c r="L247" s="24"/>
      <c r="M247" s="24"/>
      <c r="N247" s="24"/>
      <c r="O247" s="24"/>
      <c r="P247" s="24"/>
      <c r="Q247" s="24"/>
      <c r="R247" s="24"/>
      <c r="S247" s="24"/>
      <c r="T247" s="24"/>
      <c r="U247" s="24"/>
    </row>
    <row r="248">
      <c r="A248" s="24"/>
      <c r="B248" s="24"/>
      <c r="C248" s="24"/>
      <c r="D248" s="24"/>
      <c r="E248" s="24"/>
      <c r="F248" s="24"/>
      <c r="G248" s="24"/>
      <c r="H248" s="24"/>
      <c r="I248" s="24"/>
      <c r="J248" s="24"/>
      <c r="K248" s="24"/>
      <c r="L248" s="24"/>
      <c r="M248" s="24"/>
      <c r="N248" s="24"/>
      <c r="O248" s="24"/>
      <c r="P248" s="24"/>
      <c r="Q248" s="24"/>
      <c r="R248" s="24"/>
      <c r="S248" s="24"/>
      <c r="T248" s="24"/>
      <c r="U248" s="24"/>
    </row>
    <row r="249">
      <c r="A249" s="24"/>
      <c r="B249" s="24"/>
      <c r="C249" s="24"/>
      <c r="D249" s="24"/>
      <c r="E249" s="24"/>
      <c r="F249" s="24"/>
      <c r="G249" s="24"/>
      <c r="H249" s="24"/>
      <c r="I249" s="24"/>
      <c r="J249" s="24"/>
      <c r="K249" s="24"/>
      <c r="L249" s="24"/>
      <c r="M249" s="24"/>
      <c r="N249" s="24"/>
      <c r="O249" s="24"/>
      <c r="P249" s="24"/>
      <c r="Q249" s="24"/>
      <c r="R249" s="24"/>
      <c r="S249" s="24"/>
      <c r="T249" s="24"/>
      <c r="U249" s="24"/>
    </row>
    <row r="250">
      <c r="A250" s="24"/>
      <c r="B250" s="24"/>
      <c r="C250" s="24"/>
      <c r="D250" s="24"/>
      <c r="E250" s="24"/>
      <c r="F250" s="24"/>
      <c r="G250" s="24"/>
      <c r="H250" s="24"/>
      <c r="I250" s="24"/>
      <c r="J250" s="24"/>
      <c r="K250" s="24"/>
      <c r="L250" s="24"/>
      <c r="M250" s="24"/>
      <c r="N250" s="24"/>
      <c r="O250" s="24"/>
      <c r="P250" s="24"/>
      <c r="Q250" s="24"/>
      <c r="R250" s="24"/>
      <c r="S250" s="24"/>
      <c r="T250" s="24"/>
      <c r="U250" s="24"/>
    </row>
    <row r="251">
      <c r="A251" s="24"/>
      <c r="B251" s="24"/>
      <c r="C251" s="24"/>
      <c r="D251" s="24"/>
      <c r="E251" s="24"/>
      <c r="F251" s="24"/>
      <c r="G251" s="24"/>
      <c r="H251" s="24"/>
      <c r="I251" s="24"/>
      <c r="J251" s="24"/>
      <c r="K251" s="24"/>
      <c r="L251" s="24"/>
      <c r="M251" s="24"/>
      <c r="N251" s="24"/>
      <c r="O251" s="24"/>
      <c r="P251" s="24"/>
      <c r="Q251" s="24"/>
      <c r="R251" s="24"/>
      <c r="S251" s="24"/>
      <c r="T251" s="24"/>
      <c r="U251" s="24"/>
    </row>
    <row r="252">
      <c r="A252" s="24"/>
      <c r="B252" s="24"/>
      <c r="C252" s="24"/>
      <c r="D252" s="24"/>
      <c r="E252" s="24"/>
      <c r="F252" s="24"/>
      <c r="G252" s="24"/>
      <c r="H252" s="24"/>
      <c r="I252" s="24"/>
      <c r="J252" s="24"/>
      <c r="K252" s="24"/>
      <c r="L252" s="24"/>
      <c r="M252" s="24"/>
      <c r="N252" s="24"/>
      <c r="O252" s="24"/>
      <c r="P252" s="24"/>
      <c r="Q252" s="24"/>
      <c r="R252" s="24"/>
      <c r="S252" s="24"/>
      <c r="T252" s="24"/>
      <c r="U252" s="24"/>
    </row>
    <row r="253">
      <c r="A253" s="24"/>
      <c r="B253" s="24"/>
      <c r="C253" s="24"/>
      <c r="D253" s="24"/>
      <c r="E253" s="24"/>
      <c r="F253" s="24"/>
      <c r="G253" s="24"/>
      <c r="H253" s="24"/>
      <c r="I253" s="24"/>
      <c r="J253" s="24"/>
      <c r="K253" s="24"/>
      <c r="L253" s="24"/>
      <c r="M253" s="24"/>
      <c r="N253" s="24"/>
      <c r="O253" s="24"/>
      <c r="P253" s="24"/>
      <c r="Q253" s="24"/>
      <c r="R253" s="24"/>
      <c r="S253" s="24"/>
      <c r="T253" s="24"/>
      <c r="U253" s="24"/>
    </row>
    <row r="254">
      <c r="A254" s="24"/>
      <c r="B254" s="24"/>
      <c r="C254" s="24"/>
      <c r="D254" s="24"/>
      <c r="E254" s="24"/>
      <c r="F254" s="24"/>
      <c r="G254" s="24"/>
      <c r="H254" s="24"/>
      <c r="I254" s="24"/>
      <c r="J254" s="24"/>
      <c r="K254" s="24"/>
      <c r="L254" s="24"/>
      <c r="M254" s="24"/>
      <c r="N254" s="24"/>
      <c r="O254" s="24"/>
      <c r="P254" s="24"/>
      <c r="Q254" s="24"/>
      <c r="R254" s="24"/>
      <c r="S254" s="24"/>
      <c r="T254" s="24"/>
      <c r="U254" s="24"/>
    </row>
    <row r="255">
      <c r="A255" s="24"/>
      <c r="B255" s="24"/>
      <c r="C255" s="24"/>
      <c r="D255" s="24"/>
      <c r="E255" s="24"/>
      <c r="F255" s="24"/>
      <c r="G255" s="24"/>
      <c r="H255" s="24"/>
      <c r="I255" s="24"/>
      <c r="J255" s="24"/>
      <c r="K255" s="24"/>
      <c r="L255" s="24"/>
      <c r="M255" s="24"/>
      <c r="N255" s="24"/>
      <c r="O255" s="24"/>
      <c r="P255" s="24"/>
      <c r="Q255" s="24"/>
      <c r="R255" s="24"/>
      <c r="S255" s="24"/>
      <c r="T255" s="24"/>
      <c r="U255" s="24"/>
    </row>
    <row r="256">
      <c r="A256" s="24"/>
      <c r="B256" s="24"/>
      <c r="C256" s="24"/>
      <c r="D256" s="24"/>
      <c r="E256" s="24"/>
      <c r="F256" s="24"/>
      <c r="G256" s="24"/>
      <c r="H256" s="24"/>
      <c r="I256" s="24"/>
      <c r="J256" s="24"/>
      <c r="K256" s="24"/>
      <c r="L256" s="24"/>
      <c r="M256" s="24"/>
      <c r="N256" s="24"/>
      <c r="O256" s="24"/>
      <c r="P256" s="24"/>
      <c r="Q256" s="24"/>
      <c r="R256" s="24"/>
      <c r="S256" s="24"/>
      <c r="T256" s="24"/>
      <c r="U256" s="24"/>
    </row>
    <row r="257">
      <c r="A257" s="24"/>
      <c r="B257" s="24"/>
      <c r="C257" s="24"/>
      <c r="D257" s="24"/>
      <c r="E257" s="24"/>
      <c r="F257" s="24"/>
      <c r="G257" s="24"/>
      <c r="H257" s="24"/>
      <c r="I257" s="24"/>
      <c r="J257" s="24"/>
      <c r="K257" s="24"/>
      <c r="L257" s="24"/>
      <c r="M257" s="24"/>
      <c r="N257" s="24"/>
      <c r="O257" s="24"/>
      <c r="P257" s="24"/>
      <c r="Q257" s="24"/>
      <c r="R257" s="24"/>
      <c r="S257" s="24"/>
      <c r="T257" s="24"/>
      <c r="U257" s="24"/>
    </row>
    <row r="258">
      <c r="A258" s="24"/>
      <c r="B258" s="24"/>
      <c r="C258" s="24"/>
      <c r="D258" s="24"/>
      <c r="E258" s="24"/>
      <c r="F258" s="24"/>
      <c r="G258" s="24"/>
      <c r="H258" s="24"/>
      <c r="I258" s="24"/>
      <c r="J258" s="24"/>
      <c r="K258" s="24"/>
      <c r="L258" s="24"/>
      <c r="M258" s="24"/>
      <c r="N258" s="24"/>
      <c r="O258" s="24"/>
      <c r="P258" s="24"/>
      <c r="Q258" s="24"/>
      <c r="R258" s="24"/>
      <c r="S258" s="24"/>
      <c r="T258" s="24"/>
      <c r="U258" s="24"/>
    </row>
    <row r="259">
      <c r="A259" s="24"/>
      <c r="B259" s="24"/>
      <c r="C259" s="24"/>
      <c r="D259" s="24"/>
      <c r="E259" s="24"/>
      <c r="F259" s="24"/>
      <c r="G259" s="24"/>
      <c r="H259" s="24"/>
      <c r="I259" s="24"/>
      <c r="J259" s="24"/>
      <c r="K259" s="24"/>
      <c r="L259" s="24"/>
      <c r="M259" s="24"/>
      <c r="N259" s="24"/>
      <c r="O259" s="24"/>
      <c r="P259" s="24"/>
      <c r="Q259" s="24"/>
      <c r="R259" s="24"/>
      <c r="S259" s="24"/>
      <c r="T259" s="24"/>
      <c r="U259" s="24"/>
    </row>
    <row r="260">
      <c r="A260" s="24"/>
      <c r="B260" s="24"/>
      <c r="C260" s="24"/>
      <c r="D260" s="24"/>
      <c r="E260" s="24"/>
      <c r="F260" s="24"/>
      <c r="G260" s="24"/>
      <c r="H260" s="24"/>
      <c r="I260" s="24"/>
      <c r="J260" s="24"/>
      <c r="K260" s="24"/>
      <c r="L260" s="24"/>
      <c r="M260" s="24"/>
      <c r="N260" s="24"/>
      <c r="O260" s="24"/>
      <c r="P260" s="24"/>
      <c r="Q260" s="24"/>
      <c r="R260" s="24"/>
      <c r="S260" s="24"/>
      <c r="T260" s="24"/>
      <c r="U260" s="24"/>
    </row>
    <row r="261">
      <c r="A261" s="24"/>
      <c r="B261" s="24"/>
      <c r="C261" s="24"/>
      <c r="D261" s="24"/>
      <c r="E261" s="24"/>
      <c r="F261" s="24"/>
      <c r="G261" s="24"/>
      <c r="H261" s="24"/>
      <c r="I261" s="24"/>
      <c r="J261" s="24"/>
      <c r="K261" s="24"/>
      <c r="L261" s="24"/>
      <c r="M261" s="24"/>
      <c r="N261" s="24"/>
      <c r="O261" s="24"/>
      <c r="P261" s="24"/>
      <c r="Q261" s="24"/>
      <c r="R261" s="24"/>
      <c r="S261" s="24"/>
      <c r="T261" s="24"/>
      <c r="U261" s="24"/>
    </row>
    <row r="262">
      <c r="A262" s="24"/>
      <c r="B262" s="24"/>
      <c r="C262" s="24"/>
      <c r="D262" s="24"/>
      <c r="E262" s="24"/>
      <c r="F262" s="24"/>
      <c r="G262" s="24"/>
      <c r="H262" s="24"/>
      <c r="I262" s="24"/>
      <c r="J262" s="24"/>
      <c r="K262" s="24"/>
      <c r="L262" s="24"/>
      <c r="M262" s="24"/>
      <c r="N262" s="24"/>
      <c r="O262" s="24"/>
      <c r="P262" s="24"/>
      <c r="Q262" s="24"/>
      <c r="R262" s="24"/>
      <c r="S262" s="24"/>
      <c r="T262" s="24"/>
      <c r="U262" s="24"/>
    </row>
    <row r="263">
      <c r="A263" s="24"/>
      <c r="B263" s="24"/>
      <c r="C263" s="24"/>
      <c r="D263" s="24"/>
      <c r="E263" s="24"/>
      <c r="F263" s="24"/>
      <c r="G263" s="24"/>
      <c r="H263" s="24"/>
      <c r="I263" s="24"/>
      <c r="J263" s="24"/>
      <c r="K263" s="24"/>
      <c r="L263" s="24"/>
      <c r="M263" s="24"/>
      <c r="N263" s="24"/>
      <c r="O263" s="24"/>
      <c r="P263" s="24"/>
      <c r="Q263" s="24"/>
      <c r="R263" s="24"/>
      <c r="S263" s="24"/>
      <c r="T263" s="24"/>
      <c r="U263" s="24"/>
    </row>
    <row r="264">
      <c r="A264" s="24"/>
      <c r="B264" s="24"/>
      <c r="C264" s="24"/>
      <c r="D264" s="24"/>
      <c r="E264" s="24"/>
      <c r="F264" s="24"/>
      <c r="G264" s="24"/>
      <c r="H264" s="24"/>
      <c r="I264" s="24"/>
      <c r="J264" s="24"/>
      <c r="K264" s="24"/>
      <c r="L264" s="24"/>
      <c r="M264" s="24"/>
      <c r="N264" s="24"/>
      <c r="O264" s="24"/>
      <c r="P264" s="24"/>
      <c r="Q264" s="24"/>
      <c r="R264" s="24"/>
      <c r="S264" s="24"/>
      <c r="T264" s="24"/>
      <c r="U264" s="24"/>
    </row>
    <row r="265">
      <c r="A265" s="24"/>
      <c r="B265" s="24"/>
      <c r="C265" s="24"/>
      <c r="D265" s="24"/>
      <c r="E265" s="24"/>
      <c r="F265" s="24"/>
      <c r="G265" s="24"/>
      <c r="H265" s="24"/>
      <c r="I265" s="24"/>
      <c r="J265" s="24"/>
      <c r="K265" s="24"/>
      <c r="L265" s="24"/>
      <c r="M265" s="24"/>
      <c r="N265" s="24"/>
      <c r="O265" s="24"/>
      <c r="P265" s="24"/>
      <c r="Q265" s="24"/>
      <c r="R265" s="24"/>
      <c r="S265" s="24"/>
      <c r="T265" s="24"/>
      <c r="U265" s="24"/>
    </row>
    <row r="266">
      <c r="A266" s="24"/>
      <c r="B266" s="24"/>
      <c r="C266" s="24"/>
      <c r="D266" s="24"/>
      <c r="E266" s="24"/>
      <c r="F266" s="24"/>
      <c r="G266" s="24"/>
      <c r="H266" s="24"/>
      <c r="I266" s="24"/>
      <c r="J266" s="24"/>
      <c r="K266" s="24"/>
      <c r="L266" s="24"/>
      <c r="M266" s="24"/>
      <c r="N266" s="24"/>
      <c r="O266" s="24"/>
      <c r="P266" s="24"/>
      <c r="Q266" s="24"/>
      <c r="R266" s="24"/>
      <c r="S266" s="24"/>
      <c r="T266" s="24"/>
      <c r="U266" s="24"/>
    </row>
    <row r="267">
      <c r="A267" s="24"/>
      <c r="B267" s="24"/>
      <c r="C267" s="24"/>
      <c r="D267" s="24"/>
      <c r="E267" s="24"/>
      <c r="F267" s="24"/>
      <c r="G267" s="24"/>
      <c r="H267" s="24"/>
      <c r="I267" s="24"/>
      <c r="J267" s="24"/>
      <c r="K267" s="24"/>
      <c r="L267" s="24"/>
      <c r="M267" s="24"/>
      <c r="N267" s="24"/>
      <c r="O267" s="24"/>
      <c r="P267" s="24"/>
      <c r="Q267" s="24"/>
      <c r="R267" s="24"/>
      <c r="S267" s="24"/>
      <c r="T267" s="24"/>
      <c r="U267" s="24"/>
    </row>
    <row r="268">
      <c r="A268" s="24"/>
      <c r="B268" s="24"/>
      <c r="C268" s="24"/>
      <c r="D268" s="24"/>
      <c r="E268" s="24"/>
      <c r="F268" s="24"/>
      <c r="G268" s="24"/>
      <c r="H268" s="24"/>
      <c r="I268" s="24"/>
      <c r="J268" s="24"/>
      <c r="K268" s="24"/>
      <c r="L268" s="24"/>
      <c r="M268" s="24"/>
      <c r="N268" s="24"/>
      <c r="O268" s="24"/>
      <c r="P268" s="24"/>
      <c r="Q268" s="24"/>
      <c r="R268" s="24"/>
      <c r="S268" s="24"/>
      <c r="T268" s="24"/>
      <c r="U268" s="24"/>
    </row>
    <row r="269">
      <c r="A269" s="24"/>
      <c r="B269" s="24"/>
      <c r="C269" s="24"/>
      <c r="D269" s="24"/>
      <c r="E269" s="24"/>
      <c r="F269" s="24"/>
      <c r="G269" s="24"/>
      <c r="H269" s="24"/>
      <c r="I269" s="24"/>
      <c r="J269" s="24"/>
      <c r="K269" s="24"/>
      <c r="L269" s="24"/>
      <c r="M269" s="24"/>
      <c r="N269" s="24"/>
      <c r="O269" s="24"/>
      <c r="P269" s="24"/>
      <c r="Q269" s="24"/>
      <c r="R269" s="24"/>
      <c r="S269" s="24"/>
      <c r="T269" s="24"/>
      <c r="U269" s="24"/>
    </row>
    <row r="270">
      <c r="A270" s="24"/>
      <c r="B270" s="24"/>
      <c r="C270" s="24"/>
      <c r="D270" s="24"/>
      <c r="E270" s="24"/>
      <c r="F270" s="24"/>
      <c r="G270" s="24"/>
      <c r="H270" s="24"/>
      <c r="I270" s="24"/>
      <c r="J270" s="24"/>
      <c r="K270" s="24"/>
      <c r="L270" s="24"/>
      <c r="M270" s="24"/>
      <c r="N270" s="24"/>
      <c r="O270" s="24"/>
      <c r="P270" s="24"/>
      <c r="Q270" s="24"/>
      <c r="R270" s="24"/>
      <c r="S270" s="24"/>
      <c r="T270" s="24"/>
      <c r="U270" s="24"/>
    </row>
    <row r="271">
      <c r="A271" s="24"/>
      <c r="B271" s="24"/>
      <c r="C271" s="24"/>
      <c r="D271" s="24"/>
      <c r="E271" s="24"/>
      <c r="F271" s="24"/>
      <c r="G271" s="24"/>
      <c r="H271" s="24"/>
      <c r="I271" s="24"/>
      <c r="J271" s="24"/>
      <c r="K271" s="24"/>
      <c r="L271" s="24"/>
      <c r="M271" s="24"/>
      <c r="N271" s="24"/>
      <c r="O271" s="24"/>
      <c r="P271" s="24"/>
      <c r="Q271" s="24"/>
      <c r="R271" s="24"/>
      <c r="S271" s="24"/>
      <c r="T271" s="24"/>
      <c r="U271" s="24"/>
    </row>
    <row r="272">
      <c r="A272" s="24"/>
      <c r="B272" s="24"/>
      <c r="C272" s="24"/>
      <c r="D272" s="24"/>
      <c r="E272" s="24"/>
      <c r="F272" s="24"/>
      <c r="G272" s="24"/>
      <c r="H272" s="24"/>
      <c r="I272" s="24"/>
      <c r="J272" s="24"/>
      <c r="K272" s="24"/>
      <c r="L272" s="24"/>
      <c r="M272" s="24"/>
      <c r="N272" s="24"/>
      <c r="O272" s="24"/>
      <c r="P272" s="24"/>
      <c r="Q272" s="24"/>
      <c r="R272" s="24"/>
      <c r="S272" s="24"/>
      <c r="T272" s="24"/>
      <c r="U272" s="24"/>
    </row>
    <row r="273">
      <c r="A273" s="24"/>
      <c r="B273" s="24"/>
      <c r="C273" s="24"/>
      <c r="D273" s="24"/>
      <c r="E273" s="24"/>
      <c r="F273" s="24"/>
      <c r="G273" s="24"/>
      <c r="H273" s="24"/>
      <c r="I273" s="24"/>
      <c r="J273" s="24"/>
      <c r="K273" s="24"/>
      <c r="L273" s="24"/>
      <c r="M273" s="24"/>
      <c r="N273" s="24"/>
      <c r="O273" s="24"/>
      <c r="P273" s="24"/>
      <c r="Q273" s="24"/>
      <c r="R273" s="24"/>
      <c r="S273" s="24"/>
      <c r="T273" s="24"/>
      <c r="U273" s="24"/>
    </row>
    <row r="274">
      <c r="A274" s="24"/>
      <c r="B274" s="24"/>
      <c r="C274" s="24"/>
      <c r="D274" s="24"/>
      <c r="E274" s="24"/>
      <c r="F274" s="24"/>
      <c r="G274" s="24"/>
      <c r="H274" s="24"/>
      <c r="I274" s="24"/>
      <c r="J274" s="24"/>
      <c r="K274" s="24"/>
      <c r="L274" s="24"/>
      <c r="M274" s="24"/>
      <c r="N274" s="24"/>
      <c r="O274" s="24"/>
      <c r="P274" s="24"/>
      <c r="Q274" s="24"/>
      <c r="R274" s="24"/>
      <c r="S274" s="24"/>
      <c r="T274" s="24"/>
      <c r="U274" s="24"/>
    </row>
    <row r="275">
      <c r="A275" s="24"/>
      <c r="B275" s="24"/>
      <c r="C275" s="24"/>
      <c r="D275" s="24"/>
      <c r="E275" s="24"/>
      <c r="F275" s="24"/>
      <c r="G275" s="24"/>
      <c r="H275" s="24"/>
      <c r="I275" s="24"/>
      <c r="J275" s="24"/>
      <c r="K275" s="24"/>
      <c r="L275" s="24"/>
      <c r="M275" s="24"/>
      <c r="N275" s="24"/>
      <c r="O275" s="24"/>
      <c r="P275" s="24"/>
      <c r="Q275" s="24"/>
      <c r="R275" s="24"/>
      <c r="S275" s="24"/>
      <c r="T275" s="24"/>
      <c r="U275" s="24"/>
    </row>
    <row r="276">
      <c r="A276" s="24"/>
      <c r="B276" s="24"/>
      <c r="C276" s="24"/>
      <c r="D276" s="24"/>
      <c r="E276" s="24"/>
      <c r="F276" s="24"/>
      <c r="G276" s="24"/>
      <c r="H276" s="24"/>
      <c r="I276" s="24"/>
      <c r="J276" s="24"/>
      <c r="K276" s="24"/>
      <c r="L276" s="24"/>
      <c r="M276" s="24"/>
      <c r="N276" s="24"/>
      <c r="O276" s="24"/>
      <c r="P276" s="24"/>
      <c r="Q276" s="24"/>
      <c r="R276" s="24"/>
      <c r="S276" s="24"/>
      <c r="T276" s="24"/>
      <c r="U276" s="24"/>
    </row>
    <row r="277">
      <c r="A277" s="24"/>
      <c r="B277" s="24"/>
      <c r="C277" s="24"/>
      <c r="D277" s="24"/>
      <c r="E277" s="24"/>
      <c r="F277" s="24"/>
      <c r="G277" s="24"/>
      <c r="H277" s="24"/>
      <c r="I277" s="24"/>
      <c r="J277" s="24"/>
      <c r="K277" s="24"/>
      <c r="L277" s="24"/>
      <c r="M277" s="24"/>
      <c r="N277" s="24"/>
      <c r="O277" s="24"/>
      <c r="P277" s="24"/>
      <c r="Q277" s="24"/>
      <c r="R277" s="24"/>
      <c r="S277" s="24"/>
      <c r="T277" s="24"/>
      <c r="U277" s="24"/>
    </row>
    <row r="278">
      <c r="A278" s="24"/>
      <c r="B278" s="24"/>
      <c r="C278" s="24"/>
      <c r="D278" s="24"/>
      <c r="E278" s="24"/>
      <c r="F278" s="24"/>
      <c r="G278" s="24"/>
      <c r="H278" s="24"/>
      <c r="I278" s="24"/>
      <c r="J278" s="24"/>
      <c r="K278" s="24"/>
      <c r="L278" s="24"/>
      <c r="M278" s="24"/>
      <c r="N278" s="24"/>
      <c r="O278" s="24"/>
      <c r="P278" s="24"/>
      <c r="Q278" s="24"/>
      <c r="R278" s="24"/>
      <c r="S278" s="24"/>
      <c r="T278" s="24"/>
      <c r="U278" s="24"/>
    </row>
    <row r="279">
      <c r="A279" s="24"/>
      <c r="B279" s="24"/>
      <c r="C279" s="24"/>
      <c r="D279" s="24"/>
      <c r="E279" s="24"/>
      <c r="F279" s="24"/>
      <c r="G279" s="24"/>
      <c r="H279" s="24"/>
      <c r="I279" s="24"/>
      <c r="J279" s="24"/>
      <c r="K279" s="24"/>
      <c r="L279" s="24"/>
      <c r="M279" s="24"/>
      <c r="N279" s="24"/>
      <c r="O279" s="24"/>
      <c r="P279" s="24"/>
      <c r="Q279" s="24"/>
      <c r="R279" s="24"/>
      <c r="S279" s="24"/>
      <c r="T279" s="24"/>
      <c r="U279" s="24"/>
    </row>
    <row r="280">
      <c r="A280" s="24"/>
      <c r="B280" s="24"/>
      <c r="C280" s="24"/>
      <c r="D280" s="24"/>
      <c r="E280" s="24"/>
      <c r="F280" s="24"/>
      <c r="G280" s="24"/>
      <c r="H280" s="24"/>
      <c r="I280" s="24"/>
      <c r="J280" s="24"/>
      <c r="K280" s="24"/>
      <c r="L280" s="24"/>
      <c r="M280" s="24"/>
      <c r="N280" s="24"/>
      <c r="O280" s="24"/>
      <c r="P280" s="24"/>
      <c r="Q280" s="24"/>
      <c r="R280" s="24"/>
      <c r="S280" s="24"/>
      <c r="T280" s="24"/>
      <c r="U280" s="24"/>
    </row>
    <row r="281">
      <c r="A281" s="24"/>
      <c r="B281" s="24"/>
      <c r="C281" s="24"/>
      <c r="D281" s="24"/>
      <c r="E281" s="24"/>
      <c r="F281" s="24"/>
      <c r="G281" s="24"/>
      <c r="H281" s="24"/>
      <c r="I281" s="24"/>
      <c r="J281" s="24"/>
      <c r="K281" s="24"/>
      <c r="L281" s="24"/>
      <c r="M281" s="24"/>
      <c r="N281" s="24"/>
      <c r="O281" s="24"/>
      <c r="P281" s="24"/>
      <c r="Q281" s="24"/>
      <c r="R281" s="24"/>
      <c r="S281" s="24"/>
      <c r="T281" s="24"/>
      <c r="U281" s="24"/>
    </row>
    <row r="282">
      <c r="A282" s="24"/>
      <c r="B282" s="24"/>
      <c r="C282" s="24"/>
      <c r="D282" s="24"/>
      <c r="E282" s="24"/>
      <c r="F282" s="24"/>
      <c r="G282" s="24"/>
      <c r="H282" s="24"/>
      <c r="I282" s="24"/>
      <c r="J282" s="24"/>
      <c r="K282" s="24"/>
      <c r="L282" s="24"/>
      <c r="M282" s="24"/>
      <c r="N282" s="24"/>
      <c r="O282" s="24"/>
      <c r="P282" s="24"/>
      <c r="Q282" s="24"/>
      <c r="R282" s="24"/>
      <c r="S282" s="24"/>
      <c r="T282" s="24"/>
      <c r="U282" s="24"/>
    </row>
    <row r="283">
      <c r="A283" s="24"/>
      <c r="B283" s="24"/>
      <c r="C283" s="24"/>
      <c r="D283" s="24"/>
      <c r="E283" s="24"/>
      <c r="F283" s="24"/>
      <c r="G283" s="24"/>
      <c r="H283" s="24"/>
      <c r="I283" s="24"/>
      <c r="J283" s="24"/>
      <c r="K283" s="24"/>
      <c r="L283" s="24"/>
      <c r="M283" s="24"/>
      <c r="N283" s="24"/>
      <c r="O283" s="24"/>
      <c r="P283" s="24"/>
      <c r="Q283" s="24"/>
      <c r="R283" s="24"/>
      <c r="S283" s="24"/>
      <c r="T283" s="24"/>
      <c r="U283" s="24"/>
    </row>
    <row r="284">
      <c r="A284" s="24"/>
      <c r="B284" s="24"/>
      <c r="C284" s="24"/>
      <c r="D284" s="24"/>
      <c r="E284" s="24"/>
      <c r="F284" s="24"/>
      <c r="G284" s="24"/>
      <c r="H284" s="24"/>
      <c r="I284" s="24"/>
      <c r="J284" s="24"/>
      <c r="K284" s="24"/>
      <c r="L284" s="24"/>
      <c r="M284" s="24"/>
      <c r="N284" s="24"/>
      <c r="O284" s="24"/>
      <c r="P284" s="24"/>
      <c r="Q284" s="24"/>
      <c r="R284" s="24"/>
      <c r="S284" s="24"/>
      <c r="T284" s="24"/>
      <c r="U284" s="24"/>
    </row>
    <row r="285">
      <c r="A285" s="24"/>
      <c r="B285" s="24"/>
      <c r="C285" s="24"/>
      <c r="D285" s="24"/>
      <c r="E285" s="24"/>
      <c r="F285" s="24"/>
      <c r="G285" s="24"/>
      <c r="H285" s="24"/>
      <c r="I285" s="24"/>
      <c r="J285" s="24"/>
      <c r="K285" s="24"/>
      <c r="L285" s="24"/>
      <c r="M285" s="24"/>
      <c r="N285" s="24"/>
      <c r="O285" s="24"/>
      <c r="P285" s="24"/>
      <c r="Q285" s="24"/>
      <c r="R285" s="24"/>
      <c r="S285" s="24"/>
      <c r="T285" s="24"/>
      <c r="U285" s="24"/>
    </row>
    <row r="286">
      <c r="A286" s="24"/>
      <c r="B286" s="24"/>
      <c r="C286" s="24"/>
      <c r="D286" s="24"/>
      <c r="E286" s="24"/>
      <c r="F286" s="24"/>
      <c r="G286" s="24"/>
      <c r="H286" s="24"/>
      <c r="I286" s="24"/>
      <c r="J286" s="24"/>
      <c r="K286" s="24"/>
      <c r="L286" s="24"/>
      <c r="M286" s="24"/>
      <c r="N286" s="24"/>
      <c r="O286" s="24"/>
      <c r="P286" s="24"/>
      <c r="Q286" s="24"/>
      <c r="R286" s="24"/>
      <c r="S286" s="24"/>
      <c r="T286" s="24"/>
      <c r="U286" s="24"/>
    </row>
    <row r="287">
      <c r="A287" s="24"/>
      <c r="B287" s="24"/>
      <c r="C287" s="24"/>
      <c r="D287" s="24"/>
      <c r="E287" s="24"/>
      <c r="F287" s="24"/>
      <c r="G287" s="24"/>
      <c r="H287" s="24"/>
      <c r="I287" s="24"/>
      <c r="J287" s="24"/>
      <c r="K287" s="24"/>
      <c r="L287" s="24"/>
      <c r="M287" s="24"/>
      <c r="N287" s="24"/>
      <c r="O287" s="24"/>
      <c r="P287" s="24"/>
      <c r="Q287" s="24"/>
      <c r="R287" s="24"/>
      <c r="S287" s="24"/>
      <c r="T287" s="24"/>
      <c r="U287" s="24"/>
    </row>
    <row r="288">
      <c r="A288" s="24"/>
      <c r="B288" s="24"/>
      <c r="C288" s="24"/>
      <c r="D288" s="24"/>
      <c r="E288" s="24"/>
      <c r="F288" s="24"/>
      <c r="G288" s="24"/>
      <c r="H288" s="24"/>
      <c r="I288" s="24"/>
      <c r="J288" s="24"/>
      <c r="K288" s="24"/>
      <c r="L288" s="24"/>
      <c r="M288" s="24"/>
      <c r="N288" s="24"/>
      <c r="O288" s="24"/>
      <c r="P288" s="24"/>
      <c r="Q288" s="24"/>
      <c r="R288" s="24"/>
      <c r="S288" s="24"/>
      <c r="T288" s="24"/>
      <c r="U288" s="24"/>
    </row>
    <row r="289">
      <c r="A289" s="24"/>
      <c r="B289" s="24"/>
      <c r="C289" s="24"/>
      <c r="D289" s="24"/>
      <c r="E289" s="24"/>
      <c r="F289" s="24"/>
      <c r="G289" s="24"/>
      <c r="H289" s="24"/>
      <c r="I289" s="24"/>
      <c r="J289" s="24"/>
      <c r="K289" s="24"/>
      <c r="L289" s="24"/>
      <c r="M289" s="24"/>
      <c r="N289" s="24"/>
      <c r="O289" s="24"/>
      <c r="P289" s="24"/>
      <c r="Q289" s="24"/>
      <c r="R289" s="24"/>
      <c r="S289" s="24"/>
      <c r="T289" s="24"/>
      <c r="U289" s="24"/>
    </row>
    <row r="290">
      <c r="A290" s="24"/>
      <c r="B290" s="24"/>
      <c r="C290" s="24"/>
      <c r="D290" s="24"/>
      <c r="E290" s="24"/>
      <c r="F290" s="24"/>
      <c r="G290" s="24"/>
      <c r="H290" s="24"/>
      <c r="I290" s="24"/>
      <c r="J290" s="24"/>
      <c r="K290" s="24"/>
      <c r="L290" s="24"/>
      <c r="M290" s="24"/>
      <c r="N290" s="24"/>
      <c r="O290" s="24"/>
      <c r="P290" s="24"/>
      <c r="Q290" s="24"/>
      <c r="R290" s="24"/>
      <c r="S290" s="24"/>
      <c r="T290" s="24"/>
      <c r="U290" s="24"/>
    </row>
    <row r="291">
      <c r="A291" s="24"/>
      <c r="B291" s="24"/>
      <c r="C291" s="24"/>
      <c r="D291" s="24"/>
      <c r="E291" s="24"/>
      <c r="F291" s="24"/>
      <c r="G291" s="24"/>
      <c r="H291" s="24"/>
      <c r="I291" s="24"/>
      <c r="J291" s="24"/>
      <c r="K291" s="24"/>
      <c r="L291" s="24"/>
      <c r="M291" s="24"/>
      <c r="N291" s="24"/>
      <c r="O291" s="24"/>
      <c r="P291" s="24"/>
      <c r="Q291" s="24"/>
      <c r="R291" s="24"/>
      <c r="S291" s="24"/>
      <c r="T291" s="24"/>
      <c r="U291" s="24"/>
    </row>
    <row r="292">
      <c r="A292" s="24"/>
      <c r="B292" s="24"/>
      <c r="C292" s="24"/>
      <c r="D292" s="24"/>
      <c r="E292" s="24"/>
      <c r="F292" s="24"/>
      <c r="G292" s="24"/>
      <c r="H292" s="24"/>
      <c r="I292" s="24"/>
      <c r="J292" s="24"/>
      <c r="K292" s="24"/>
      <c r="L292" s="24"/>
      <c r="M292" s="24"/>
      <c r="N292" s="24"/>
      <c r="O292" s="24"/>
      <c r="P292" s="24"/>
      <c r="Q292" s="24"/>
      <c r="R292" s="24"/>
      <c r="S292" s="24"/>
      <c r="T292" s="24"/>
      <c r="U292" s="24"/>
    </row>
    <row r="293">
      <c r="A293" s="24"/>
      <c r="B293" s="24"/>
      <c r="C293" s="24"/>
      <c r="D293" s="24"/>
      <c r="E293" s="24"/>
      <c r="F293" s="24"/>
      <c r="G293" s="24"/>
      <c r="H293" s="24"/>
      <c r="I293" s="24"/>
      <c r="J293" s="24"/>
      <c r="K293" s="24"/>
      <c r="L293" s="24"/>
      <c r="M293" s="24"/>
      <c r="N293" s="24"/>
      <c r="O293" s="24"/>
      <c r="P293" s="24"/>
      <c r="Q293" s="24"/>
      <c r="R293" s="24"/>
      <c r="S293" s="24"/>
      <c r="T293" s="24"/>
      <c r="U293" s="24"/>
    </row>
    <row r="294">
      <c r="A294" s="24"/>
      <c r="B294" s="24"/>
      <c r="C294" s="24"/>
      <c r="D294" s="24"/>
      <c r="E294" s="24"/>
      <c r="F294" s="24"/>
      <c r="G294" s="24"/>
      <c r="H294" s="24"/>
      <c r="I294" s="24"/>
      <c r="J294" s="24"/>
      <c r="K294" s="24"/>
      <c r="L294" s="24"/>
      <c r="M294" s="24"/>
      <c r="N294" s="24"/>
      <c r="O294" s="24"/>
      <c r="P294" s="24"/>
      <c r="Q294" s="24"/>
      <c r="R294" s="24"/>
      <c r="S294" s="24"/>
      <c r="T294" s="24"/>
      <c r="U294" s="24"/>
    </row>
    <row r="295">
      <c r="A295" s="24"/>
      <c r="B295" s="24"/>
      <c r="C295" s="24"/>
      <c r="D295" s="24"/>
      <c r="E295" s="24"/>
      <c r="F295" s="24"/>
      <c r="G295" s="24"/>
      <c r="H295" s="24"/>
      <c r="I295" s="24"/>
      <c r="J295" s="24"/>
      <c r="K295" s="24"/>
      <c r="L295" s="24"/>
      <c r="M295" s="24"/>
      <c r="N295" s="24"/>
      <c r="O295" s="24"/>
      <c r="P295" s="24"/>
      <c r="Q295" s="24"/>
      <c r="R295" s="24"/>
      <c r="S295" s="24"/>
      <c r="T295" s="24"/>
      <c r="U295" s="24"/>
    </row>
    <row r="296">
      <c r="A296" s="24"/>
      <c r="B296" s="24"/>
      <c r="C296" s="24"/>
      <c r="D296" s="24"/>
      <c r="E296" s="24"/>
      <c r="F296" s="24"/>
      <c r="G296" s="24"/>
      <c r="H296" s="24"/>
      <c r="I296" s="24"/>
      <c r="J296" s="24"/>
      <c r="K296" s="24"/>
      <c r="L296" s="24"/>
      <c r="M296" s="24"/>
      <c r="N296" s="24"/>
      <c r="O296" s="24"/>
      <c r="P296" s="24"/>
      <c r="Q296" s="24"/>
      <c r="R296" s="24"/>
      <c r="S296" s="24"/>
      <c r="T296" s="24"/>
      <c r="U296" s="24"/>
    </row>
    <row r="297">
      <c r="A297" s="24"/>
      <c r="B297" s="24"/>
      <c r="C297" s="24"/>
      <c r="D297" s="24"/>
      <c r="E297" s="24"/>
      <c r="F297" s="24"/>
      <c r="G297" s="24"/>
      <c r="H297" s="24"/>
      <c r="I297" s="24"/>
      <c r="J297" s="24"/>
      <c r="K297" s="24"/>
      <c r="L297" s="24"/>
      <c r="M297" s="24"/>
      <c r="N297" s="24"/>
      <c r="O297" s="24"/>
      <c r="P297" s="24"/>
      <c r="Q297" s="24"/>
      <c r="R297" s="24"/>
      <c r="S297" s="24"/>
      <c r="T297" s="24"/>
      <c r="U297" s="24"/>
    </row>
    <row r="298">
      <c r="A298" s="24"/>
      <c r="B298" s="24"/>
      <c r="C298" s="24"/>
      <c r="D298" s="24"/>
      <c r="E298" s="24"/>
      <c r="F298" s="24"/>
      <c r="G298" s="24"/>
      <c r="H298" s="24"/>
      <c r="I298" s="24"/>
      <c r="J298" s="24"/>
      <c r="K298" s="24"/>
      <c r="L298" s="24"/>
      <c r="M298" s="24"/>
      <c r="N298" s="24"/>
      <c r="O298" s="24"/>
      <c r="P298" s="24"/>
      <c r="Q298" s="24"/>
      <c r="R298" s="24"/>
      <c r="S298" s="24"/>
      <c r="T298" s="24"/>
      <c r="U298" s="24"/>
    </row>
    <row r="299">
      <c r="A299" s="24"/>
      <c r="B299" s="24"/>
      <c r="C299" s="24"/>
      <c r="D299" s="24"/>
      <c r="E299" s="24"/>
      <c r="F299" s="24"/>
      <c r="G299" s="24"/>
      <c r="H299" s="24"/>
      <c r="I299" s="24"/>
      <c r="J299" s="24"/>
      <c r="K299" s="24"/>
      <c r="L299" s="24"/>
      <c r="M299" s="24"/>
      <c r="N299" s="24"/>
      <c r="O299" s="24"/>
      <c r="P299" s="24"/>
      <c r="Q299" s="24"/>
      <c r="R299" s="24"/>
      <c r="S299" s="24"/>
      <c r="T299" s="24"/>
      <c r="U299" s="24"/>
    </row>
    <row r="300">
      <c r="A300" s="24"/>
      <c r="B300" s="24"/>
      <c r="C300" s="24"/>
      <c r="D300" s="24"/>
      <c r="E300" s="24"/>
      <c r="F300" s="24"/>
      <c r="G300" s="24"/>
      <c r="H300" s="24"/>
      <c r="I300" s="24"/>
      <c r="J300" s="24"/>
      <c r="K300" s="24"/>
      <c r="L300" s="24"/>
      <c r="M300" s="24"/>
      <c r="N300" s="24"/>
      <c r="O300" s="24"/>
      <c r="P300" s="24"/>
      <c r="Q300" s="24"/>
      <c r="R300" s="24"/>
      <c r="S300" s="24"/>
      <c r="T300" s="24"/>
      <c r="U300" s="24"/>
    </row>
    <row r="301">
      <c r="A301" s="24"/>
      <c r="B301" s="24"/>
      <c r="C301" s="24"/>
      <c r="D301" s="24"/>
      <c r="E301" s="24"/>
      <c r="F301" s="24"/>
      <c r="G301" s="24"/>
      <c r="H301" s="24"/>
      <c r="I301" s="24"/>
      <c r="J301" s="24"/>
      <c r="K301" s="24"/>
      <c r="L301" s="24"/>
      <c r="M301" s="24"/>
      <c r="N301" s="24"/>
      <c r="O301" s="24"/>
      <c r="P301" s="24"/>
      <c r="Q301" s="24"/>
      <c r="R301" s="24"/>
      <c r="S301" s="24"/>
      <c r="T301" s="24"/>
      <c r="U301" s="24"/>
    </row>
    <row r="302">
      <c r="A302" s="24"/>
      <c r="B302" s="24"/>
      <c r="C302" s="24"/>
      <c r="D302" s="24"/>
      <c r="E302" s="24"/>
      <c r="F302" s="24"/>
      <c r="G302" s="24"/>
      <c r="H302" s="24"/>
      <c r="I302" s="24"/>
      <c r="J302" s="24"/>
      <c r="K302" s="24"/>
      <c r="L302" s="24"/>
      <c r="M302" s="24"/>
      <c r="N302" s="24"/>
      <c r="O302" s="24"/>
      <c r="P302" s="24"/>
      <c r="Q302" s="24"/>
      <c r="R302" s="24"/>
      <c r="S302" s="24"/>
      <c r="T302" s="24"/>
      <c r="U302" s="24"/>
    </row>
    <row r="303">
      <c r="A303" s="24"/>
      <c r="B303" s="24"/>
      <c r="C303" s="24"/>
      <c r="D303" s="24"/>
      <c r="E303" s="24"/>
      <c r="F303" s="24"/>
      <c r="G303" s="24"/>
      <c r="H303" s="24"/>
      <c r="I303" s="24"/>
      <c r="J303" s="24"/>
      <c r="K303" s="24"/>
      <c r="L303" s="24"/>
      <c r="M303" s="24"/>
      <c r="N303" s="24"/>
      <c r="O303" s="24"/>
      <c r="P303" s="24"/>
      <c r="Q303" s="24"/>
      <c r="R303" s="24"/>
      <c r="S303" s="24"/>
      <c r="T303" s="24"/>
      <c r="U303" s="24"/>
    </row>
    <row r="304">
      <c r="A304" s="24"/>
      <c r="B304" s="24"/>
      <c r="C304" s="24"/>
      <c r="D304" s="24"/>
      <c r="E304" s="24"/>
      <c r="F304" s="24"/>
      <c r="G304" s="24"/>
      <c r="H304" s="24"/>
      <c r="I304" s="24"/>
      <c r="J304" s="24"/>
      <c r="K304" s="24"/>
      <c r="L304" s="24"/>
      <c r="M304" s="24"/>
      <c r="N304" s="24"/>
      <c r="O304" s="24"/>
      <c r="P304" s="24"/>
      <c r="Q304" s="24"/>
      <c r="R304" s="24"/>
      <c r="S304" s="24"/>
      <c r="T304" s="24"/>
      <c r="U304" s="24"/>
    </row>
    <row r="305">
      <c r="A305" s="24"/>
      <c r="B305" s="24"/>
      <c r="C305" s="24"/>
      <c r="D305" s="24"/>
      <c r="E305" s="24"/>
      <c r="F305" s="24"/>
      <c r="G305" s="24"/>
      <c r="H305" s="24"/>
      <c r="I305" s="24"/>
      <c r="J305" s="24"/>
      <c r="K305" s="24"/>
      <c r="L305" s="24"/>
      <c r="M305" s="24"/>
      <c r="N305" s="24"/>
      <c r="O305" s="24"/>
      <c r="P305" s="24"/>
      <c r="Q305" s="24"/>
      <c r="R305" s="24"/>
      <c r="S305" s="24"/>
      <c r="T305" s="24"/>
      <c r="U305" s="24"/>
    </row>
    <row r="306">
      <c r="A306" s="24"/>
      <c r="B306" s="24"/>
      <c r="C306" s="24"/>
      <c r="D306" s="24"/>
      <c r="E306" s="24"/>
      <c r="F306" s="24"/>
      <c r="G306" s="24"/>
      <c r="H306" s="24"/>
      <c r="I306" s="24"/>
      <c r="J306" s="24"/>
      <c r="K306" s="24"/>
      <c r="L306" s="24"/>
      <c r="M306" s="24"/>
      <c r="N306" s="24"/>
      <c r="O306" s="24"/>
      <c r="P306" s="24"/>
      <c r="Q306" s="24"/>
      <c r="R306" s="24"/>
      <c r="S306" s="24"/>
      <c r="T306" s="24"/>
      <c r="U306" s="24"/>
    </row>
    <row r="307">
      <c r="A307" s="24"/>
      <c r="B307" s="24"/>
      <c r="C307" s="24"/>
      <c r="D307" s="24"/>
      <c r="E307" s="24"/>
      <c r="F307" s="24"/>
      <c r="G307" s="24"/>
      <c r="H307" s="24"/>
      <c r="I307" s="24"/>
      <c r="J307" s="24"/>
      <c r="K307" s="24"/>
      <c r="L307" s="24"/>
      <c r="M307" s="24"/>
      <c r="N307" s="24"/>
      <c r="O307" s="24"/>
      <c r="P307" s="24"/>
      <c r="Q307" s="24"/>
      <c r="R307" s="24"/>
      <c r="S307" s="24"/>
      <c r="T307" s="24"/>
      <c r="U307" s="24"/>
    </row>
    <row r="308">
      <c r="A308" s="24"/>
      <c r="B308" s="24"/>
      <c r="C308" s="24"/>
      <c r="D308" s="24"/>
      <c r="E308" s="24"/>
      <c r="F308" s="24"/>
      <c r="G308" s="24"/>
      <c r="H308" s="24"/>
      <c r="I308" s="24"/>
      <c r="J308" s="24"/>
      <c r="K308" s="24"/>
      <c r="L308" s="24"/>
      <c r="M308" s="24"/>
      <c r="N308" s="24"/>
      <c r="O308" s="24"/>
      <c r="P308" s="24"/>
      <c r="Q308" s="24"/>
      <c r="R308" s="24"/>
      <c r="S308" s="24"/>
      <c r="T308" s="24"/>
      <c r="U308" s="24"/>
    </row>
    <row r="309">
      <c r="A309" s="24"/>
      <c r="B309" s="24"/>
      <c r="C309" s="24"/>
      <c r="D309" s="24"/>
      <c r="E309" s="24"/>
      <c r="F309" s="24"/>
      <c r="G309" s="24"/>
      <c r="H309" s="24"/>
      <c r="I309" s="24"/>
      <c r="J309" s="24"/>
      <c r="K309" s="24"/>
      <c r="L309" s="24"/>
      <c r="M309" s="24"/>
      <c r="N309" s="24"/>
      <c r="O309" s="24"/>
      <c r="P309" s="24"/>
      <c r="Q309" s="24"/>
      <c r="R309" s="24"/>
      <c r="S309" s="24"/>
      <c r="T309" s="24"/>
      <c r="U309" s="24"/>
    </row>
    <row r="310">
      <c r="A310" s="24"/>
      <c r="B310" s="24"/>
      <c r="C310" s="24"/>
      <c r="D310" s="24"/>
      <c r="E310" s="24"/>
      <c r="F310" s="24"/>
      <c r="G310" s="24"/>
      <c r="H310" s="24"/>
      <c r="I310" s="24"/>
      <c r="J310" s="24"/>
      <c r="K310" s="24"/>
      <c r="L310" s="24"/>
      <c r="M310" s="24"/>
      <c r="N310" s="24"/>
      <c r="O310" s="24"/>
      <c r="P310" s="24"/>
      <c r="Q310" s="24"/>
      <c r="R310" s="24"/>
      <c r="S310" s="24"/>
      <c r="T310" s="24"/>
      <c r="U310" s="24"/>
    </row>
    <row r="311">
      <c r="A311" s="24"/>
      <c r="B311" s="24"/>
      <c r="C311" s="24"/>
      <c r="D311" s="24"/>
      <c r="E311" s="24"/>
      <c r="F311" s="24"/>
      <c r="G311" s="24"/>
      <c r="H311" s="24"/>
      <c r="I311" s="24"/>
      <c r="J311" s="24"/>
      <c r="K311" s="24"/>
      <c r="L311" s="24"/>
      <c r="M311" s="24"/>
      <c r="N311" s="24"/>
      <c r="O311" s="24"/>
      <c r="P311" s="24"/>
      <c r="Q311" s="24"/>
      <c r="R311" s="24"/>
      <c r="S311" s="24"/>
      <c r="T311" s="24"/>
      <c r="U311" s="24"/>
    </row>
    <row r="312">
      <c r="A312" s="24"/>
      <c r="B312" s="24"/>
      <c r="C312" s="24"/>
      <c r="D312" s="24"/>
      <c r="E312" s="24"/>
      <c r="F312" s="24"/>
      <c r="G312" s="24"/>
      <c r="H312" s="24"/>
      <c r="I312" s="24"/>
      <c r="J312" s="24"/>
      <c r="K312" s="24"/>
      <c r="L312" s="24"/>
      <c r="M312" s="24"/>
      <c r="N312" s="24"/>
      <c r="O312" s="24"/>
      <c r="P312" s="24"/>
      <c r="Q312" s="24"/>
      <c r="R312" s="24"/>
      <c r="S312" s="24"/>
      <c r="T312" s="24"/>
      <c r="U312" s="24"/>
    </row>
    <row r="313">
      <c r="A313" s="24"/>
      <c r="B313" s="24"/>
      <c r="C313" s="24"/>
      <c r="D313" s="24"/>
      <c r="E313" s="24"/>
      <c r="F313" s="24"/>
      <c r="G313" s="24"/>
      <c r="H313" s="24"/>
      <c r="I313" s="24"/>
      <c r="J313" s="24"/>
      <c r="K313" s="24"/>
      <c r="L313" s="24"/>
      <c r="M313" s="24"/>
      <c r="N313" s="24"/>
      <c r="O313" s="24"/>
      <c r="P313" s="24"/>
      <c r="Q313" s="24"/>
      <c r="R313" s="24"/>
      <c r="S313" s="24"/>
      <c r="T313" s="24"/>
      <c r="U313" s="24"/>
    </row>
    <row r="314">
      <c r="A314" s="24"/>
      <c r="B314" s="24"/>
      <c r="C314" s="24"/>
      <c r="D314" s="24"/>
      <c r="E314" s="24"/>
      <c r="F314" s="24"/>
      <c r="G314" s="24"/>
      <c r="H314" s="24"/>
      <c r="I314" s="24"/>
      <c r="J314" s="24"/>
      <c r="K314" s="24"/>
      <c r="L314" s="24"/>
      <c r="M314" s="24"/>
      <c r="N314" s="24"/>
      <c r="O314" s="24"/>
      <c r="P314" s="24"/>
      <c r="Q314" s="24"/>
      <c r="R314" s="24"/>
      <c r="S314" s="24"/>
      <c r="T314" s="24"/>
      <c r="U314" s="24"/>
    </row>
    <row r="315">
      <c r="A315" s="24"/>
      <c r="B315" s="24"/>
      <c r="C315" s="24"/>
      <c r="D315" s="24"/>
      <c r="E315" s="24"/>
      <c r="F315" s="24"/>
      <c r="G315" s="24"/>
      <c r="H315" s="24"/>
      <c r="I315" s="24"/>
      <c r="J315" s="24"/>
      <c r="K315" s="24"/>
      <c r="L315" s="24"/>
      <c r="M315" s="24"/>
      <c r="N315" s="24"/>
      <c r="O315" s="24"/>
      <c r="P315" s="24"/>
      <c r="Q315" s="24"/>
      <c r="R315" s="24"/>
      <c r="S315" s="24"/>
      <c r="T315" s="24"/>
      <c r="U315" s="24"/>
    </row>
    <row r="316">
      <c r="A316" s="24"/>
      <c r="B316" s="24"/>
      <c r="C316" s="24"/>
      <c r="D316" s="24"/>
      <c r="E316" s="24"/>
      <c r="F316" s="24"/>
      <c r="G316" s="24"/>
      <c r="H316" s="24"/>
      <c r="I316" s="24"/>
      <c r="J316" s="24"/>
      <c r="K316" s="24"/>
      <c r="L316" s="24"/>
      <c r="M316" s="24"/>
      <c r="N316" s="24"/>
      <c r="O316" s="24"/>
      <c r="P316" s="24"/>
      <c r="Q316" s="24"/>
      <c r="R316" s="24"/>
      <c r="S316" s="24"/>
      <c r="T316" s="24"/>
      <c r="U316" s="24"/>
    </row>
    <row r="317">
      <c r="A317" s="24"/>
      <c r="B317" s="24"/>
      <c r="C317" s="24"/>
      <c r="D317" s="24"/>
      <c r="E317" s="24"/>
      <c r="F317" s="24"/>
      <c r="G317" s="24"/>
      <c r="H317" s="24"/>
      <c r="I317" s="24"/>
      <c r="J317" s="24"/>
      <c r="K317" s="24"/>
      <c r="L317" s="24"/>
      <c r="M317" s="24"/>
      <c r="N317" s="24"/>
      <c r="O317" s="24"/>
      <c r="P317" s="24"/>
      <c r="Q317" s="24"/>
      <c r="R317" s="24"/>
      <c r="S317" s="24"/>
      <c r="T317" s="24"/>
      <c r="U317" s="24"/>
    </row>
    <row r="318">
      <c r="A318" s="24"/>
      <c r="B318" s="24"/>
      <c r="C318" s="24"/>
      <c r="D318" s="24"/>
      <c r="E318" s="24"/>
      <c r="F318" s="24"/>
      <c r="G318" s="24"/>
      <c r="H318" s="24"/>
      <c r="I318" s="24"/>
      <c r="J318" s="24"/>
      <c r="K318" s="24"/>
      <c r="L318" s="24"/>
      <c r="M318" s="24"/>
      <c r="N318" s="24"/>
      <c r="O318" s="24"/>
      <c r="P318" s="24"/>
      <c r="Q318" s="24"/>
      <c r="R318" s="24"/>
      <c r="S318" s="24"/>
      <c r="T318" s="24"/>
      <c r="U318" s="24"/>
    </row>
    <row r="319">
      <c r="A319" s="24"/>
      <c r="B319" s="24"/>
      <c r="C319" s="24"/>
      <c r="D319" s="24"/>
      <c r="E319" s="24"/>
      <c r="F319" s="24"/>
      <c r="G319" s="24"/>
      <c r="H319" s="24"/>
      <c r="I319" s="24"/>
      <c r="J319" s="24"/>
      <c r="K319" s="24"/>
      <c r="L319" s="24"/>
      <c r="M319" s="24"/>
      <c r="N319" s="24"/>
      <c r="O319" s="24"/>
      <c r="P319" s="24"/>
      <c r="Q319" s="24"/>
      <c r="R319" s="24"/>
      <c r="S319" s="24"/>
      <c r="T319" s="24"/>
      <c r="U319" s="24"/>
    </row>
    <row r="320">
      <c r="A320" s="24"/>
      <c r="B320" s="24"/>
      <c r="C320" s="24"/>
      <c r="D320" s="24"/>
      <c r="E320" s="24"/>
      <c r="F320" s="24"/>
      <c r="G320" s="24"/>
      <c r="H320" s="24"/>
      <c r="I320" s="24"/>
      <c r="J320" s="24"/>
      <c r="K320" s="24"/>
      <c r="L320" s="24"/>
      <c r="M320" s="24"/>
      <c r="N320" s="24"/>
      <c r="O320" s="24"/>
      <c r="P320" s="24"/>
      <c r="Q320" s="24"/>
      <c r="R320" s="24"/>
      <c r="S320" s="24"/>
      <c r="T320" s="24"/>
      <c r="U320" s="24"/>
    </row>
    <row r="321">
      <c r="A321" s="24"/>
      <c r="B321" s="24"/>
      <c r="C321" s="24"/>
      <c r="D321" s="24"/>
      <c r="E321" s="24"/>
      <c r="F321" s="24"/>
      <c r="G321" s="24"/>
      <c r="H321" s="24"/>
      <c r="I321" s="24"/>
      <c r="J321" s="24"/>
      <c r="K321" s="24"/>
      <c r="L321" s="24"/>
      <c r="M321" s="24"/>
      <c r="N321" s="24"/>
      <c r="O321" s="24"/>
      <c r="P321" s="24"/>
      <c r="Q321" s="24"/>
      <c r="R321" s="24"/>
      <c r="S321" s="24"/>
      <c r="T321" s="24"/>
      <c r="U321" s="24"/>
    </row>
    <row r="322">
      <c r="A322" s="24"/>
      <c r="B322" s="24"/>
      <c r="C322" s="24"/>
      <c r="D322" s="24"/>
      <c r="E322" s="24"/>
      <c r="F322" s="24"/>
      <c r="G322" s="24"/>
      <c r="H322" s="24"/>
      <c r="I322" s="24"/>
      <c r="J322" s="24"/>
      <c r="K322" s="24"/>
      <c r="L322" s="24"/>
      <c r="M322" s="24"/>
      <c r="N322" s="24"/>
      <c r="O322" s="24"/>
      <c r="P322" s="24"/>
      <c r="Q322" s="24"/>
      <c r="R322" s="24"/>
      <c r="S322" s="24"/>
      <c r="T322" s="24"/>
      <c r="U322" s="24"/>
    </row>
    <row r="323">
      <c r="A323" s="24"/>
      <c r="B323" s="24"/>
      <c r="C323" s="24"/>
      <c r="D323" s="24"/>
      <c r="E323" s="24"/>
      <c r="F323" s="24"/>
      <c r="G323" s="24"/>
      <c r="H323" s="24"/>
      <c r="I323" s="24"/>
      <c r="J323" s="24"/>
      <c r="K323" s="24"/>
      <c r="L323" s="24"/>
      <c r="M323" s="24"/>
      <c r="N323" s="24"/>
      <c r="O323" s="24"/>
      <c r="P323" s="24"/>
      <c r="Q323" s="24"/>
      <c r="R323" s="24"/>
      <c r="S323" s="24"/>
      <c r="T323" s="24"/>
      <c r="U323" s="24"/>
    </row>
    <row r="324">
      <c r="A324" s="24"/>
      <c r="B324" s="24"/>
      <c r="C324" s="24"/>
      <c r="D324" s="24"/>
      <c r="E324" s="24"/>
      <c r="F324" s="24"/>
      <c r="G324" s="24"/>
      <c r="H324" s="24"/>
      <c r="I324" s="24"/>
      <c r="J324" s="24"/>
      <c r="K324" s="24"/>
      <c r="L324" s="24"/>
      <c r="M324" s="24"/>
      <c r="N324" s="24"/>
      <c r="O324" s="24"/>
      <c r="P324" s="24"/>
      <c r="Q324" s="24"/>
      <c r="R324" s="24"/>
      <c r="S324" s="24"/>
      <c r="T324" s="24"/>
      <c r="U324" s="24"/>
    </row>
    <row r="325">
      <c r="A325" s="24"/>
      <c r="B325" s="24"/>
      <c r="C325" s="24"/>
      <c r="D325" s="24"/>
      <c r="E325" s="24"/>
      <c r="F325" s="24"/>
      <c r="G325" s="24"/>
      <c r="H325" s="24"/>
      <c r="I325" s="24"/>
      <c r="J325" s="24"/>
      <c r="K325" s="24"/>
      <c r="L325" s="24"/>
      <c r="M325" s="24"/>
      <c r="N325" s="24"/>
      <c r="O325" s="24"/>
      <c r="P325" s="24"/>
      <c r="Q325" s="24"/>
      <c r="R325" s="24"/>
      <c r="S325" s="24"/>
      <c r="T325" s="24"/>
      <c r="U325" s="24"/>
    </row>
    <row r="326">
      <c r="A326" s="24"/>
      <c r="B326" s="24"/>
      <c r="C326" s="24"/>
      <c r="D326" s="24"/>
      <c r="E326" s="24"/>
      <c r="F326" s="24"/>
      <c r="G326" s="24"/>
      <c r="H326" s="24"/>
      <c r="I326" s="24"/>
      <c r="J326" s="24"/>
      <c r="K326" s="24"/>
      <c r="L326" s="24"/>
      <c r="M326" s="24"/>
      <c r="N326" s="24"/>
      <c r="O326" s="24"/>
      <c r="P326" s="24"/>
      <c r="Q326" s="24"/>
      <c r="R326" s="24"/>
      <c r="S326" s="24"/>
      <c r="T326" s="24"/>
      <c r="U326" s="24"/>
    </row>
    <row r="327">
      <c r="A327" s="24"/>
      <c r="B327" s="24"/>
      <c r="C327" s="24"/>
      <c r="D327" s="24"/>
      <c r="E327" s="24"/>
      <c r="F327" s="24"/>
      <c r="G327" s="24"/>
      <c r="H327" s="24"/>
      <c r="I327" s="24"/>
      <c r="J327" s="24"/>
      <c r="K327" s="24"/>
      <c r="L327" s="24"/>
      <c r="M327" s="24"/>
      <c r="N327" s="24"/>
      <c r="O327" s="24"/>
      <c r="P327" s="24"/>
      <c r="Q327" s="24"/>
      <c r="R327" s="24"/>
      <c r="S327" s="24"/>
      <c r="T327" s="24"/>
      <c r="U327" s="24"/>
    </row>
    <row r="328">
      <c r="A328" s="24"/>
      <c r="B328" s="24"/>
      <c r="C328" s="24"/>
      <c r="D328" s="24"/>
      <c r="E328" s="24"/>
      <c r="F328" s="24"/>
      <c r="G328" s="24"/>
      <c r="H328" s="24"/>
      <c r="I328" s="24"/>
      <c r="J328" s="24"/>
      <c r="K328" s="24"/>
      <c r="L328" s="24"/>
      <c r="M328" s="24"/>
      <c r="N328" s="24"/>
      <c r="O328" s="24"/>
      <c r="P328" s="24"/>
      <c r="Q328" s="24"/>
      <c r="R328" s="24"/>
      <c r="S328" s="24"/>
      <c r="T328" s="24"/>
      <c r="U328" s="24"/>
    </row>
    <row r="329">
      <c r="A329" s="24"/>
      <c r="B329" s="24"/>
      <c r="C329" s="24"/>
      <c r="D329" s="24"/>
      <c r="E329" s="24"/>
      <c r="F329" s="24"/>
      <c r="G329" s="24"/>
      <c r="H329" s="24"/>
      <c r="I329" s="24"/>
      <c r="J329" s="24"/>
      <c r="K329" s="24"/>
      <c r="L329" s="24"/>
      <c r="M329" s="24"/>
      <c r="N329" s="24"/>
      <c r="O329" s="24"/>
      <c r="P329" s="24"/>
      <c r="Q329" s="24"/>
      <c r="R329" s="24"/>
      <c r="S329" s="24"/>
      <c r="T329" s="24"/>
      <c r="U329" s="24"/>
    </row>
    <row r="330">
      <c r="A330" s="24"/>
      <c r="B330" s="24"/>
      <c r="C330" s="24"/>
      <c r="D330" s="24"/>
      <c r="E330" s="24"/>
      <c r="F330" s="24"/>
      <c r="G330" s="24"/>
      <c r="H330" s="24"/>
      <c r="I330" s="24"/>
      <c r="J330" s="24"/>
      <c r="K330" s="24"/>
      <c r="L330" s="24"/>
      <c r="M330" s="24"/>
      <c r="N330" s="24"/>
      <c r="O330" s="24"/>
      <c r="P330" s="24"/>
      <c r="Q330" s="24"/>
      <c r="R330" s="24"/>
      <c r="S330" s="24"/>
      <c r="T330" s="24"/>
      <c r="U330" s="24"/>
    </row>
    <row r="331">
      <c r="A331" s="24"/>
      <c r="B331" s="24"/>
      <c r="C331" s="24"/>
      <c r="D331" s="24"/>
      <c r="E331" s="24"/>
      <c r="F331" s="24"/>
      <c r="G331" s="24"/>
      <c r="H331" s="24"/>
      <c r="I331" s="24"/>
      <c r="J331" s="24"/>
      <c r="K331" s="24"/>
      <c r="L331" s="24"/>
      <c r="M331" s="24"/>
      <c r="N331" s="24"/>
      <c r="O331" s="24"/>
      <c r="P331" s="24"/>
      <c r="Q331" s="24"/>
      <c r="R331" s="24"/>
      <c r="S331" s="24"/>
      <c r="T331" s="24"/>
      <c r="U331" s="24"/>
    </row>
    <row r="332">
      <c r="A332" s="24"/>
      <c r="B332" s="24"/>
      <c r="C332" s="24"/>
      <c r="D332" s="24"/>
      <c r="E332" s="24"/>
      <c r="F332" s="24"/>
      <c r="G332" s="24"/>
      <c r="H332" s="24"/>
      <c r="I332" s="24"/>
      <c r="J332" s="24"/>
      <c r="K332" s="24"/>
      <c r="L332" s="24"/>
      <c r="M332" s="24"/>
      <c r="N332" s="24"/>
      <c r="O332" s="24"/>
      <c r="P332" s="24"/>
      <c r="Q332" s="24"/>
      <c r="R332" s="24"/>
      <c r="S332" s="24"/>
      <c r="T332" s="24"/>
      <c r="U332" s="24"/>
    </row>
    <row r="333">
      <c r="A333" s="24"/>
      <c r="B333" s="24"/>
      <c r="C333" s="24"/>
      <c r="D333" s="24"/>
      <c r="E333" s="24"/>
      <c r="F333" s="24"/>
      <c r="G333" s="24"/>
      <c r="H333" s="24"/>
      <c r="I333" s="24"/>
      <c r="J333" s="24"/>
      <c r="K333" s="24"/>
      <c r="L333" s="24"/>
      <c r="M333" s="24"/>
      <c r="N333" s="24"/>
      <c r="O333" s="24"/>
      <c r="P333" s="24"/>
      <c r="Q333" s="24"/>
      <c r="R333" s="24"/>
      <c r="S333" s="24"/>
      <c r="T333" s="24"/>
      <c r="U333" s="24"/>
    </row>
    <row r="334">
      <c r="A334" s="24"/>
      <c r="B334" s="24"/>
      <c r="C334" s="24"/>
      <c r="D334" s="24"/>
      <c r="E334" s="24"/>
      <c r="F334" s="24"/>
      <c r="G334" s="24"/>
      <c r="H334" s="24"/>
      <c r="I334" s="24"/>
      <c r="J334" s="24"/>
      <c r="K334" s="24"/>
      <c r="L334" s="24"/>
      <c r="M334" s="24"/>
      <c r="N334" s="24"/>
      <c r="O334" s="24"/>
      <c r="P334" s="24"/>
      <c r="Q334" s="24"/>
      <c r="R334" s="24"/>
      <c r="S334" s="24"/>
      <c r="T334" s="24"/>
      <c r="U334" s="24"/>
    </row>
    <row r="335">
      <c r="A335" s="24"/>
      <c r="B335" s="24"/>
      <c r="C335" s="24"/>
      <c r="D335" s="24"/>
      <c r="E335" s="24"/>
      <c r="F335" s="24"/>
      <c r="G335" s="24"/>
      <c r="H335" s="24"/>
      <c r="I335" s="24"/>
      <c r="J335" s="24"/>
      <c r="K335" s="24"/>
      <c r="L335" s="24"/>
      <c r="M335" s="24"/>
      <c r="N335" s="24"/>
      <c r="O335" s="24"/>
      <c r="P335" s="24"/>
      <c r="Q335" s="24"/>
      <c r="R335" s="24"/>
      <c r="S335" s="24"/>
      <c r="T335" s="24"/>
      <c r="U335" s="24"/>
    </row>
    <row r="336">
      <c r="A336" s="24"/>
      <c r="B336" s="24"/>
      <c r="C336" s="24"/>
      <c r="D336" s="24"/>
      <c r="E336" s="24"/>
      <c r="F336" s="24"/>
      <c r="G336" s="24"/>
      <c r="H336" s="24"/>
      <c r="I336" s="24"/>
      <c r="J336" s="24"/>
      <c r="K336" s="24"/>
      <c r="L336" s="24"/>
      <c r="M336" s="24"/>
      <c r="N336" s="24"/>
      <c r="O336" s="24"/>
      <c r="P336" s="24"/>
      <c r="Q336" s="24"/>
      <c r="R336" s="24"/>
      <c r="S336" s="24"/>
      <c r="T336" s="24"/>
      <c r="U336" s="24"/>
    </row>
    <row r="337">
      <c r="A337" s="24"/>
      <c r="B337" s="24"/>
      <c r="C337" s="24"/>
      <c r="D337" s="24"/>
      <c r="E337" s="24"/>
      <c r="F337" s="24"/>
      <c r="G337" s="24"/>
      <c r="H337" s="24"/>
      <c r="I337" s="24"/>
      <c r="J337" s="24"/>
      <c r="K337" s="24"/>
      <c r="L337" s="24"/>
      <c r="M337" s="24"/>
      <c r="N337" s="24"/>
      <c r="O337" s="24"/>
      <c r="P337" s="24"/>
      <c r="Q337" s="24"/>
      <c r="R337" s="24"/>
      <c r="S337" s="24"/>
      <c r="T337" s="24"/>
      <c r="U337" s="24"/>
    </row>
    <row r="338">
      <c r="A338" s="24"/>
      <c r="B338" s="24"/>
      <c r="C338" s="24"/>
      <c r="D338" s="24"/>
      <c r="E338" s="24"/>
      <c r="F338" s="24"/>
      <c r="G338" s="24"/>
      <c r="H338" s="24"/>
      <c r="I338" s="24"/>
      <c r="J338" s="24"/>
      <c r="K338" s="24"/>
      <c r="L338" s="24"/>
      <c r="M338" s="24"/>
      <c r="N338" s="24"/>
      <c r="O338" s="24"/>
      <c r="P338" s="24"/>
      <c r="Q338" s="24"/>
      <c r="R338" s="24"/>
      <c r="S338" s="24"/>
      <c r="T338" s="24"/>
      <c r="U338" s="24"/>
    </row>
    <row r="339">
      <c r="A339" s="24"/>
      <c r="B339" s="24"/>
      <c r="C339" s="24"/>
      <c r="D339" s="24"/>
      <c r="E339" s="24"/>
      <c r="F339" s="24"/>
      <c r="G339" s="24"/>
      <c r="H339" s="24"/>
      <c r="I339" s="24"/>
      <c r="J339" s="24"/>
      <c r="K339" s="24"/>
      <c r="L339" s="24"/>
      <c r="M339" s="24"/>
      <c r="N339" s="24"/>
      <c r="O339" s="24"/>
      <c r="P339" s="24"/>
      <c r="Q339" s="24"/>
      <c r="R339" s="24"/>
      <c r="S339" s="24"/>
      <c r="T339" s="24"/>
      <c r="U339" s="24"/>
    </row>
    <row r="340">
      <c r="A340" s="24"/>
      <c r="B340" s="24"/>
      <c r="C340" s="24"/>
      <c r="D340" s="24"/>
      <c r="E340" s="24"/>
      <c r="F340" s="24"/>
      <c r="G340" s="24"/>
      <c r="H340" s="24"/>
      <c r="I340" s="24"/>
      <c r="J340" s="24"/>
      <c r="K340" s="24"/>
      <c r="L340" s="24"/>
      <c r="M340" s="24"/>
      <c r="N340" s="24"/>
      <c r="O340" s="24"/>
      <c r="P340" s="24"/>
      <c r="Q340" s="24"/>
      <c r="R340" s="24"/>
      <c r="S340" s="24"/>
      <c r="T340" s="24"/>
      <c r="U340" s="24"/>
    </row>
    <row r="341">
      <c r="A341" s="24"/>
      <c r="B341" s="24"/>
      <c r="C341" s="24"/>
      <c r="D341" s="24"/>
      <c r="E341" s="24"/>
      <c r="F341" s="24"/>
      <c r="G341" s="24"/>
      <c r="H341" s="24"/>
      <c r="I341" s="24"/>
      <c r="J341" s="24"/>
      <c r="K341" s="24"/>
      <c r="L341" s="24"/>
      <c r="M341" s="24"/>
      <c r="N341" s="24"/>
      <c r="O341" s="24"/>
      <c r="P341" s="24"/>
      <c r="Q341" s="24"/>
      <c r="R341" s="24"/>
      <c r="S341" s="24"/>
      <c r="T341" s="24"/>
      <c r="U341" s="24"/>
    </row>
    <row r="342">
      <c r="A342" s="24"/>
      <c r="B342" s="24"/>
      <c r="C342" s="24"/>
      <c r="D342" s="24"/>
      <c r="E342" s="24"/>
      <c r="F342" s="24"/>
      <c r="G342" s="24"/>
      <c r="H342" s="24"/>
      <c r="I342" s="24"/>
      <c r="J342" s="24"/>
      <c r="K342" s="24"/>
      <c r="L342" s="24"/>
      <c r="M342" s="24"/>
      <c r="N342" s="24"/>
      <c r="O342" s="24"/>
      <c r="P342" s="24"/>
      <c r="Q342" s="24"/>
      <c r="R342" s="24"/>
      <c r="S342" s="24"/>
      <c r="T342" s="24"/>
      <c r="U342" s="24"/>
    </row>
    <row r="343">
      <c r="A343" s="24"/>
      <c r="B343" s="24"/>
      <c r="C343" s="24"/>
      <c r="D343" s="24"/>
      <c r="E343" s="24"/>
      <c r="F343" s="24"/>
      <c r="G343" s="24"/>
      <c r="H343" s="24"/>
      <c r="I343" s="24"/>
      <c r="J343" s="24"/>
      <c r="K343" s="24"/>
      <c r="L343" s="24"/>
      <c r="M343" s="24"/>
      <c r="N343" s="24"/>
      <c r="O343" s="24"/>
      <c r="P343" s="24"/>
      <c r="Q343" s="24"/>
      <c r="R343" s="24"/>
      <c r="S343" s="24"/>
      <c r="T343" s="24"/>
      <c r="U343" s="24"/>
    </row>
    <row r="344">
      <c r="A344" s="24"/>
      <c r="B344" s="24"/>
      <c r="C344" s="24"/>
      <c r="D344" s="24"/>
      <c r="E344" s="24"/>
      <c r="F344" s="24"/>
      <c r="G344" s="24"/>
      <c r="H344" s="24"/>
      <c r="I344" s="24"/>
      <c r="J344" s="24"/>
      <c r="K344" s="24"/>
      <c r="L344" s="24"/>
      <c r="M344" s="24"/>
      <c r="N344" s="24"/>
      <c r="O344" s="24"/>
      <c r="P344" s="24"/>
      <c r="Q344" s="24"/>
      <c r="R344" s="24"/>
      <c r="S344" s="24"/>
      <c r="T344" s="24"/>
      <c r="U344" s="24"/>
    </row>
    <row r="345">
      <c r="A345" s="24"/>
      <c r="B345" s="24"/>
      <c r="C345" s="24"/>
      <c r="D345" s="24"/>
      <c r="E345" s="24"/>
      <c r="F345" s="24"/>
      <c r="G345" s="24"/>
      <c r="H345" s="24"/>
      <c r="I345" s="24"/>
      <c r="J345" s="24"/>
      <c r="K345" s="24"/>
      <c r="L345" s="24"/>
      <c r="M345" s="24"/>
      <c r="N345" s="24"/>
      <c r="O345" s="24"/>
      <c r="P345" s="24"/>
      <c r="Q345" s="24"/>
      <c r="R345" s="24"/>
      <c r="S345" s="24"/>
      <c r="T345" s="24"/>
      <c r="U345" s="24"/>
    </row>
    <row r="346">
      <c r="A346" s="24"/>
      <c r="B346" s="24"/>
      <c r="C346" s="24"/>
      <c r="D346" s="24"/>
      <c r="E346" s="24"/>
      <c r="F346" s="24"/>
      <c r="G346" s="24"/>
      <c r="H346" s="24"/>
      <c r="I346" s="24"/>
      <c r="J346" s="24"/>
      <c r="K346" s="24"/>
      <c r="L346" s="24"/>
      <c r="M346" s="24"/>
      <c r="N346" s="24"/>
      <c r="O346" s="24"/>
      <c r="P346" s="24"/>
      <c r="Q346" s="24"/>
      <c r="R346" s="24"/>
      <c r="S346" s="24"/>
      <c r="T346" s="24"/>
      <c r="U346" s="24"/>
    </row>
    <row r="347">
      <c r="A347" s="24"/>
      <c r="B347" s="24"/>
      <c r="C347" s="24"/>
      <c r="D347" s="24"/>
      <c r="E347" s="24"/>
      <c r="F347" s="24"/>
      <c r="G347" s="24"/>
      <c r="H347" s="24"/>
      <c r="I347" s="24"/>
      <c r="J347" s="24"/>
      <c r="K347" s="24"/>
      <c r="L347" s="24"/>
      <c r="M347" s="24"/>
      <c r="N347" s="24"/>
      <c r="O347" s="24"/>
      <c r="P347" s="24"/>
      <c r="Q347" s="24"/>
      <c r="R347" s="24"/>
      <c r="S347" s="24"/>
      <c r="T347" s="24"/>
      <c r="U347" s="24"/>
    </row>
    <row r="348">
      <c r="A348" s="24"/>
      <c r="B348" s="24"/>
      <c r="C348" s="24"/>
      <c r="D348" s="24"/>
      <c r="E348" s="24"/>
      <c r="F348" s="24"/>
      <c r="G348" s="24"/>
      <c r="H348" s="24"/>
      <c r="I348" s="24"/>
      <c r="J348" s="24"/>
      <c r="K348" s="24"/>
      <c r="L348" s="24"/>
      <c r="M348" s="24"/>
      <c r="N348" s="24"/>
      <c r="O348" s="24"/>
      <c r="P348" s="24"/>
      <c r="Q348" s="24"/>
      <c r="R348" s="24"/>
      <c r="S348" s="24"/>
      <c r="T348" s="24"/>
      <c r="U348" s="24"/>
    </row>
    <row r="349">
      <c r="A349" s="24"/>
      <c r="B349" s="24"/>
      <c r="C349" s="24"/>
      <c r="D349" s="24"/>
      <c r="E349" s="24"/>
      <c r="F349" s="24"/>
      <c r="G349" s="24"/>
      <c r="H349" s="24"/>
      <c r="I349" s="24"/>
      <c r="J349" s="24"/>
      <c r="K349" s="24"/>
      <c r="L349" s="24"/>
      <c r="M349" s="24"/>
      <c r="N349" s="24"/>
      <c r="O349" s="24"/>
      <c r="P349" s="24"/>
      <c r="Q349" s="24"/>
      <c r="R349" s="24"/>
      <c r="S349" s="24"/>
      <c r="T349" s="24"/>
      <c r="U349" s="24"/>
    </row>
    <row r="350">
      <c r="A350" s="24"/>
      <c r="B350" s="24"/>
      <c r="C350" s="24"/>
      <c r="D350" s="24"/>
      <c r="E350" s="24"/>
      <c r="F350" s="24"/>
      <c r="G350" s="24"/>
      <c r="H350" s="24"/>
      <c r="I350" s="24"/>
      <c r="J350" s="24"/>
      <c r="K350" s="24"/>
      <c r="L350" s="24"/>
      <c r="M350" s="24"/>
      <c r="N350" s="24"/>
      <c r="O350" s="24"/>
      <c r="P350" s="24"/>
      <c r="Q350" s="24"/>
      <c r="R350" s="24"/>
      <c r="S350" s="24"/>
      <c r="T350" s="24"/>
      <c r="U350" s="24"/>
    </row>
    <row r="351">
      <c r="A351" s="24"/>
      <c r="B351" s="24"/>
      <c r="C351" s="24"/>
      <c r="D351" s="24"/>
      <c r="E351" s="24"/>
      <c r="F351" s="24"/>
      <c r="G351" s="24"/>
      <c r="H351" s="24"/>
      <c r="I351" s="24"/>
      <c r="J351" s="24"/>
      <c r="K351" s="24"/>
      <c r="L351" s="24"/>
      <c r="M351" s="24"/>
      <c r="N351" s="24"/>
      <c r="O351" s="24"/>
      <c r="P351" s="24"/>
      <c r="Q351" s="24"/>
      <c r="R351" s="24"/>
      <c r="S351" s="24"/>
      <c r="T351" s="24"/>
      <c r="U351" s="24"/>
    </row>
    <row r="352">
      <c r="A352" s="24"/>
      <c r="B352" s="24"/>
      <c r="C352" s="24"/>
      <c r="D352" s="24"/>
      <c r="E352" s="24"/>
      <c r="F352" s="24"/>
      <c r="G352" s="24"/>
      <c r="H352" s="24"/>
      <c r="I352" s="24"/>
      <c r="J352" s="24"/>
      <c r="K352" s="24"/>
      <c r="L352" s="24"/>
      <c r="M352" s="24"/>
      <c r="N352" s="24"/>
      <c r="O352" s="24"/>
      <c r="P352" s="24"/>
      <c r="Q352" s="24"/>
      <c r="R352" s="24"/>
      <c r="S352" s="24"/>
      <c r="T352" s="24"/>
      <c r="U352" s="24"/>
    </row>
    <row r="353">
      <c r="A353" s="24"/>
      <c r="B353" s="24"/>
      <c r="C353" s="24"/>
      <c r="D353" s="24"/>
      <c r="E353" s="24"/>
      <c r="F353" s="24"/>
      <c r="G353" s="24"/>
      <c r="H353" s="24"/>
      <c r="I353" s="24"/>
      <c r="J353" s="24"/>
      <c r="K353" s="24"/>
      <c r="L353" s="24"/>
      <c r="M353" s="24"/>
      <c r="N353" s="24"/>
      <c r="O353" s="24"/>
      <c r="P353" s="24"/>
      <c r="Q353" s="24"/>
      <c r="R353" s="24"/>
      <c r="S353" s="24"/>
      <c r="T353" s="24"/>
      <c r="U353" s="24"/>
    </row>
    <row r="354">
      <c r="A354" s="24"/>
      <c r="B354" s="24"/>
      <c r="C354" s="24"/>
      <c r="D354" s="24"/>
      <c r="E354" s="24"/>
      <c r="F354" s="24"/>
      <c r="G354" s="24"/>
      <c r="H354" s="24"/>
      <c r="I354" s="24"/>
      <c r="J354" s="24"/>
      <c r="K354" s="24"/>
      <c r="L354" s="24"/>
      <c r="M354" s="24"/>
      <c r="N354" s="24"/>
      <c r="O354" s="24"/>
      <c r="P354" s="24"/>
      <c r="Q354" s="24"/>
      <c r="R354" s="24"/>
      <c r="S354" s="24"/>
      <c r="T354" s="24"/>
      <c r="U354" s="24"/>
    </row>
    <row r="355">
      <c r="A355" s="24"/>
      <c r="B355" s="24"/>
      <c r="C355" s="24"/>
      <c r="D355" s="24"/>
      <c r="E355" s="24"/>
      <c r="F355" s="24"/>
      <c r="G355" s="24"/>
      <c r="H355" s="24"/>
      <c r="I355" s="24"/>
      <c r="J355" s="24"/>
      <c r="K355" s="24"/>
      <c r="L355" s="24"/>
      <c r="M355" s="24"/>
      <c r="N355" s="24"/>
      <c r="O355" s="24"/>
      <c r="P355" s="24"/>
      <c r="Q355" s="24"/>
      <c r="R355" s="24"/>
      <c r="S355" s="24"/>
      <c r="T355" s="24"/>
      <c r="U355" s="24"/>
    </row>
    <row r="356">
      <c r="A356" s="24"/>
      <c r="B356" s="24"/>
      <c r="C356" s="24"/>
      <c r="D356" s="24"/>
      <c r="E356" s="24"/>
      <c r="F356" s="24"/>
      <c r="G356" s="24"/>
      <c r="H356" s="24"/>
      <c r="I356" s="24"/>
      <c r="J356" s="24"/>
      <c r="K356" s="24"/>
      <c r="L356" s="24"/>
      <c r="M356" s="24"/>
      <c r="N356" s="24"/>
      <c r="O356" s="24"/>
      <c r="P356" s="24"/>
      <c r="Q356" s="24"/>
      <c r="R356" s="24"/>
      <c r="S356" s="24"/>
      <c r="T356" s="24"/>
      <c r="U356" s="24"/>
    </row>
    <row r="357">
      <c r="A357" s="24"/>
      <c r="B357" s="24"/>
      <c r="C357" s="24"/>
      <c r="D357" s="24"/>
      <c r="E357" s="24"/>
      <c r="F357" s="24"/>
      <c r="G357" s="24"/>
      <c r="H357" s="24"/>
      <c r="I357" s="24"/>
      <c r="J357" s="24"/>
      <c r="K357" s="24"/>
      <c r="L357" s="24"/>
      <c r="M357" s="24"/>
      <c r="N357" s="24"/>
      <c r="O357" s="24"/>
      <c r="P357" s="24"/>
      <c r="Q357" s="24"/>
      <c r="R357" s="24"/>
      <c r="S357" s="24"/>
      <c r="T357" s="24"/>
      <c r="U357" s="24"/>
    </row>
    <row r="358">
      <c r="A358" s="24"/>
      <c r="B358" s="24"/>
      <c r="C358" s="24"/>
      <c r="D358" s="24"/>
      <c r="E358" s="24"/>
      <c r="F358" s="24"/>
      <c r="G358" s="24"/>
      <c r="H358" s="24"/>
      <c r="I358" s="24"/>
      <c r="J358" s="24"/>
      <c r="K358" s="24"/>
      <c r="L358" s="24"/>
      <c r="M358" s="24"/>
      <c r="N358" s="24"/>
      <c r="O358" s="24"/>
      <c r="P358" s="24"/>
      <c r="Q358" s="24"/>
      <c r="R358" s="24"/>
      <c r="S358" s="24"/>
      <c r="T358" s="24"/>
      <c r="U358" s="24"/>
    </row>
    <row r="359">
      <c r="A359" s="24"/>
      <c r="B359" s="24"/>
      <c r="C359" s="24"/>
      <c r="D359" s="24"/>
      <c r="E359" s="24"/>
      <c r="F359" s="24"/>
      <c r="G359" s="24"/>
      <c r="H359" s="24"/>
      <c r="I359" s="24"/>
      <c r="J359" s="24"/>
      <c r="K359" s="24"/>
      <c r="L359" s="24"/>
      <c r="M359" s="24"/>
      <c r="N359" s="24"/>
      <c r="O359" s="24"/>
      <c r="P359" s="24"/>
      <c r="Q359" s="24"/>
      <c r="R359" s="24"/>
      <c r="S359" s="24"/>
      <c r="T359" s="24"/>
      <c r="U359" s="24"/>
    </row>
    <row r="360">
      <c r="A360" s="24"/>
      <c r="B360" s="24"/>
      <c r="C360" s="24"/>
      <c r="D360" s="24"/>
      <c r="E360" s="24"/>
      <c r="F360" s="24"/>
      <c r="G360" s="24"/>
      <c r="H360" s="24"/>
      <c r="I360" s="24"/>
      <c r="J360" s="24"/>
      <c r="K360" s="24"/>
      <c r="L360" s="24"/>
      <c r="M360" s="24"/>
      <c r="N360" s="24"/>
      <c r="O360" s="24"/>
      <c r="P360" s="24"/>
      <c r="Q360" s="24"/>
      <c r="R360" s="24"/>
      <c r="S360" s="24"/>
      <c r="T360" s="24"/>
      <c r="U360" s="24"/>
    </row>
    <row r="361">
      <c r="A361" s="24"/>
      <c r="B361" s="24"/>
      <c r="C361" s="24"/>
      <c r="D361" s="24"/>
      <c r="E361" s="24"/>
      <c r="F361" s="24"/>
      <c r="G361" s="24"/>
      <c r="H361" s="24"/>
      <c r="I361" s="24"/>
      <c r="J361" s="24"/>
      <c r="K361" s="24"/>
      <c r="L361" s="24"/>
      <c r="M361" s="24"/>
      <c r="N361" s="24"/>
      <c r="O361" s="24"/>
      <c r="P361" s="24"/>
      <c r="Q361" s="24"/>
      <c r="R361" s="24"/>
      <c r="S361" s="24"/>
      <c r="T361" s="24"/>
      <c r="U361" s="24"/>
    </row>
    <row r="362">
      <c r="A362" s="24"/>
      <c r="B362" s="24"/>
      <c r="C362" s="24"/>
      <c r="D362" s="24"/>
      <c r="E362" s="24"/>
      <c r="F362" s="24"/>
      <c r="G362" s="24"/>
      <c r="H362" s="24"/>
      <c r="I362" s="24"/>
      <c r="J362" s="24"/>
      <c r="K362" s="24"/>
      <c r="L362" s="24"/>
      <c r="M362" s="24"/>
      <c r="N362" s="24"/>
      <c r="O362" s="24"/>
      <c r="P362" s="24"/>
      <c r="Q362" s="24"/>
      <c r="R362" s="24"/>
      <c r="S362" s="24"/>
      <c r="T362" s="24"/>
      <c r="U362" s="24"/>
    </row>
    <row r="363">
      <c r="A363" s="24"/>
      <c r="B363" s="24"/>
      <c r="C363" s="24"/>
      <c r="D363" s="24"/>
      <c r="E363" s="24"/>
      <c r="F363" s="24"/>
      <c r="G363" s="24"/>
      <c r="H363" s="24"/>
      <c r="I363" s="24"/>
      <c r="J363" s="24"/>
      <c r="K363" s="24"/>
      <c r="L363" s="24"/>
      <c r="M363" s="24"/>
      <c r="N363" s="24"/>
      <c r="O363" s="24"/>
      <c r="P363" s="24"/>
      <c r="Q363" s="24"/>
      <c r="R363" s="24"/>
      <c r="S363" s="24"/>
      <c r="T363" s="24"/>
      <c r="U363" s="24"/>
    </row>
    <row r="364">
      <c r="A364" s="24"/>
      <c r="B364" s="24"/>
      <c r="C364" s="24"/>
      <c r="D364" s="24"/>
      <c r="E364" s="24"/>
      <c r="F364" s="24"/>
      <c r="G364" s="24"/>
      <c r="H364" s="24"/>
      <c r="I364" s="24"/>
      <c r="J364" s="24"/>
      <c r="K364" s="24"/>
      <c r="L364" s="24"/>
      <c r="M364" s="24"/>
      <c r="N364" s="24"/>
      <c r="O364" s="24"/>
      <c r="P364" s="24"/>
      <c r="Q364" s="24"/>
      <c r="R364" s="24"/>
      <c r="S364" s="24"/>
      <c r="T364" s="24"/>
      <c r="U364" s="24"/>
    </row>
    <row r="365">
      <c r="A365" s="24"/>
      <c r="B365" s="24"/>
      <c r="C365" s="24"/>
      <c r="D365" s="24"/>
      <c r="E365" s="24"/>
      <c r="F365" s="24"/>
      <c r="G365" s="24"/>
      <c r="H365" s="24"/>
      <c r="I365" s="24"/>
      <c r="J365" s="24"/>
      <c r="K365" s="24"/>
      <c r="L365" s="24"/>
      <c r="M365" s="24"/>
      <c r="N365" s="24"/>
      <c r="O365" s="24"/>
      <c r="P365" s="24"/>
      <c r="Q365" s="24"/>
      <c r="R365" s="24"/>
      <c r="S365" s="24"/>
      <c r="T365" s="24"/>
      <c r="U365" s="24"/>
    </row>
    <row r="366">
      <c r="A366" s="24"/>
      <c r="B366" s="24"/>
      <c r="C366" s="24"/>
      <c r="D366" s="24"/>
      <c r="E366" s="24"/>
      <c r="F366" s="24"/>
      <c r="G366" s="24"/>
      <c r="H366" s="24"/>
      <c r="I366" s="24"/>
      <c r="J366" s="24"/>
      <c r="K366" s="24"/>
      <c r="L366" s="24"/>
      <c r="M366" s="24"/>
      <c r="N366" s="24"/>
      <c r="O366" s="24"/>
      <c r="P366" s="24"/>
      <c r="Q366" s="24"/>
      <c r="R366" s="24"/>
      <c r="S366" s="24"/>
      <c r="T366" s="24"/>
      <c r="U366" s="24"/>
    </row>
    <row r="367">
      <c r="A367" s="24"/>
      <c r="B367" s="24"/>
      <c r="C367" s="24"/>
      <c r="D367" s="24"/>
      <c r="E367" s="24"/>
      <c r="F367" s="24"/>
      <c r="G367" s="24"/>
      <c r="H367" s="24"/>
      <c r="I367" s="24"/>
      <c r="J367" s="24"/>
      <c r="K367" s="24"/>
      <c r="L367" s="24"/>
      <c r="M367" s="24"/>
      <c r="N367" s="24"/>
      <c r="O367" s="24"/>
      <c r="P367" s="24"/>
      <c r="Q367" s="24"/>
      <c r="R367" s="24"/>
      <c r="S367" s="24"/>
      <c r="T367" s="24"/>
      <c r="U367" s="24"/>
    </row>
    <row r="368">
      <c r="A368" s="24"/>
      <c r="B368" s="24"/>
      <c r="C368" s="24"/>
      <c r="D368" s="24"/>
      <c r="E368" s="24"/>
      <c r="F368" s="24"/>
      <c r="G368" s="24"/>
      <c r="H368" s="24"/>
      <c r="I368" s="24"/>
      <c r="J368" s="24"/>
      <c r="K368" s="24"/>
      <c r="L368" s="24"/>
      <c r="M368" s="24"/>
      <c r="N368" s="24"/>
      <c r="O368" s="24"/>
      <c r="P368" s="24"/>
      <c r="Q368" s="24"/>
      <c r="R368" s="24"/>
      <c r="S368" s="24"/>
      <c r="T368" s="24"/>
      <c r="U368" s="24"/>
    </row>
    <row r="369">
      <c r="A369" s="24"/>
      <c r="B369" s="24"/>
      <c r="C369" s="24"/>
      <c r="D369" s="24"/>
      <c r="E369" s="24"/>
      <c r="F369" s="24"/>
      <c r="G369" s="24"/>
      <c r="H369" s="24"/>
      <c r="I369" s="24"/>
      <c r="J369" s="24"/>
      <c r="K369" s="24"/>
      <c r="L369" s="24"/>
      <c r="M369" s="24"/>
      <c r="N369" s="24"/>
      <c r="O369" s="24"/>
      <c r="P369" s="24"/>
      <c r="Q369" s="24"/>
      <c r="R369" s="24"/>
      <c r="S369" s="24"/>
      <c r="T369" s="24"/>
      <c r="U369" s="24"/>
    </row>
    <row r="370">
      <c r="A370" s="24"/>
      <c r="B370" s="24"/>
      <c r="C370" s="24"/>
      <c r="D370" s="24"/>
      <c r="E370" s="24"/>
      <c r="F370" s="24"/>
      <c r="G370" s="24"/>
      <c r="H370" s="24"/>
      <c r="I370" s="24"/>
      <c r="J370" s="24"/>
      <c r="K370" s="24"/>
      <c r="L370" s="24"/>
      <c r="M370" s="24"/>
      <c r="N370" s="24"/>
      <c r="O370" s="24"/>
      <c r="P370" s="24"/>
      <c r="Q370" s="24"/>
      <c r="R370" s="24"/>
      <c r="S370" s="24"/>
      <c r="T370" s="24"/>
      <c r="U370" s="24"/>
    </row>
    <row r="371">
      <c r="A371" s="24"/>
      <c r="B371" s="24"/>
      <c r="C371" s="24"/>
      <c r="D371" s="24"/>
      <c r="E371" s="24"/>
      <c r="F371" s="24"/>
      <c r="G371" s="24"/>
      <c r="H371" s="24"/>
      <c r="I371" s="24"/>
      <c r="J371" s="24"/>
      <c r="K371" s="24"/>
      <c r="L371" s="24"/>
      <c r="M371" s="24"/>
      <c r="N371" s="24"/>
      <c r="O371" s="24"/>
      <c r="P371" s="24"/>
      <c r="Q371" s="24"/>
      <c r="R371" s="24"/>
      <c r="S371" s="24"/>
      <c r="T371" s="24"/>
      <c r="U371" s="24"/>
    </row>
    <row r="372">
      <c r="A372" s="24"/>
      <c r="B372" s="24"/>
      <c r="C372" s="24"/>
      <c r="D372" s="24"/>
      <c r="E372" s="24"/>
      <c r="F372" s="24"/>
      <c r="G372" s="24"/>
      <c r="H372" s="24"/>
      <c r="I372" s="24"/>
      <c r="J372" s="24"/>
      <c r="K372" s="24"/>
      <c r="L372" s="24"/>
      <c r="M372" s="24"/>
      <c r="N372" s="24"/>
      <c r="O372" s="24"/>
      <c r="P372" s="24"/>
      <c r="Q372" s="24"/>
      <c r="R372" s="24"/>
      <c r="S372" s="24"/>
      <c r="T372" s="24"/>
      <c r="U372" s="24"/>
    </row>
    <row r="373">
      <c r="A373" s="24"/>
      <c r="B373" s="24"/>
      <c r="C373" s="24"/>
      <c r="D373" s="24"/>
      <c r="E373" s="24"/>
      <c r="F373" s="24"/>
      <c r="G373" s="24"/>
      <c r="H373" s="24"/>
      <c r="I373" s="24"/>
      <c r="J373" s="24"/>
      <c r="K373" s="24"/>
      <c r="L373" s="24"/>
      <c r="M373" s="24"/>
      <c r="N373" s="24"/>
      <c r="O373" s="24"/>
      <c r="P373" s="24"/>
      <c r="Q373" s="24"/>
      <c r="R373" s="24"/>
      <c r="S373" s="24"/>
      <c r="T373" s="24"/>
      <c r="U373" s="24"/>
    </row>
    <row r="374">
      <c r="A374" s="24"/>
      <c r="B374" s="24"/>
      <c r="C374" s="24"/>
      <c r="D374" s="24"/>
      <c r="E374" s="24"/>
      <c r="F374" s="24"/>
      <c r="G374" s="24"/>
      <c r="H374" s="24"/>
      <c r="I374" s="24"/>
      <c r="J374" s="24"/>
      <c r="K374" s="24"/>
      <c r="L374" s="24"/>
      <c r="M374" s="24"/>
      <c r="N374" s="24"/>
      <c r="O374" s="24"/>
      <c r="P374" s="24"/>
      <c r="Q374" s="24"/>
      <c r="R374" s="24"/>
      <c r="S374" s="24"/>
      <c r="T374" s="24"/>
      <c r="U374" s="24"/>
    </row>
    <row r="375">
      <c r="A375" s="24"/>
      <c r="B375" s="24"/>
      <c r="C375" s="24"/>
      <c r="D375" s="24"/>
      <c r="E375" s="24"/>
      <c r="F375" s="24"/>
      <c r="G375" s="24"/>
      <c r="H375" s="24"/>
      <c r="I375" s="24"/>
      <c r="J375" s="24"/>
      <c r="K375" s="24"/>
      <c r="L375" s="24"/>
      <c r="M375" s="24"/>
      <c r="N375" s="24"/>
      <c r="O375" s="24"/>
      <c r="P375" s="24"/>
      <c r="Q375" s="24"/>
      <c r="R375" s="24"/>
      <c r="S375" s="24"/>
      <c r="T375" s="24"/>
      <c r="U375" s="24"/>
    </row>
    <row r="376">
      <c r="A376" s="24"/>
      <c r="B376" s="24"/>
      <c r="C376" s="24"/>
      <c r="D376" s="24"/>
      <c r="E376" s="24"/>
      <c r="F376" s="24"/>
      <c r="G376" s="24"/>
      <c r="H376" s="24"/>
      <c r="I376" s="24"/>
      <c r="J376" s="24"/>
      <c r="K376" s="24"/>
      <c r="L376" s="24"/>
      <c r="M376" s="24"/>
      <c r="N376" s="24"/>
      <c r="O376" s="24"/>
      <c r="P376" s="24"/>
      <c r="Q376" s="24"/>
      <c r="R376" s="24"/>
      <c r="S376" s="24"/>
      <c r="T376" s="24"/>
      <c r="U376" s="24"/>
    </row>
    <row r="377">
      <c r="A377" s="24"/>
      <c r="B377" s="24"/>
      <c r="C377" s="24"/>
      <c r="D377" s="24"/>
      <c r="E377" s="24"/>
      <c r="F377" s="24"/>
      <c r="G377" s="24"/>
      <c r="H377" s="24"/>
      <c r="I377" s="24"/>
      <c r="J377" s="24"/>
      <c r="K377" s="24"/>
      <c r="L377" s="24"/>
      <c r="M377" s="24"/>
      <c r="N377" s="24"/>
      <c r="O377" s="24"/>
      <c r="P377" s="24"/>
      <c r="Q377" s="24"/>
      <c r="R377" s="24"/>
      <c r="S377" s="24"/>
      <c r="T377" s="24"/>
      <c r="U377" s="24"/>
    </row>
    <row r="378">
      <c r="A378" s="24"/>
      <c r="B378" s="24"/>
      <c r="C378" s="24"/>
      <c r="D378" s="24"/>
      <c r="E378" s="24"/>
      <c r="F378" s="24"/>
      <c r="G378" s="24"/>
      <c r="H378" s="24"/>
      <c r="I378" s="24"/>
      <c r="J378" s="24"/>
      <c r="K378" s="24"/>
      <c r="L378" s="24"/>
      <c r="M378" s="24"/>
      <c r="N378" s="24"/>
      <c r="O378" s="24"/>
      <c r="P378" s="24"/>
      <c r="Q378" s="24"/>
      <c r="R378" s="24"/>
      <c r="S378" s="24"/>
      <c r="T378" s="24"/>
      <c r="U378" s="24"/>
    </row>
    <row r="379">
      <c r="A379" s="24"/>
      <c r="B379" s="24"/>
      <c r="C379" s="24"/>
      <c r="D379" s="24"/>
      <c r="E379" s="24"/>
      <c r="F379" s="24"/>
      <c r="G379" s="24"/>
      <c r="H379" s="24"/>
      <c r="I379" s="24"/>
      <c r="J379" s="24"/>
      <c r="K379" s="24"/>
      <c r="L379" s="24"/>
      <c r="M379" s="24"/>
      <c r="N379" s="24"/>
      <c r="O379" s="24"/>
      <c r="P379" s="24"/>
      <c r="Q379" s="24"/>
      <c r="R379" s="24"/>
      <c r="S379" s="24"/>
      <c r="T379" s="24"/>
      <c r="U379" s="24"/>
    </row>
    <row r="380">
      <c r="A380" s="24"/>
      <c r="B380" s="24"/>
      <c r="C380" s="24"/>
      <c r="D380" s="24"/>
      <c r="E380" s="24"/>
      <c r="F380" s="24"/>
      <c r="G380" s="24"/>
      <c r="H380" s="24"/>
      <c r="I380" s="24"/>
      <c r="J380" s="24"/>
      <c r="K380" s="24"/>
      <c r="L380" s="24"/>
      <c r="M380" s="24"/>
      <c r="N380" s="24"/>
      <c r="O380" s="24"/>
      <c r="P380" s="24"/>
      <c r="Q380" s="24"/>
      <c r="R380" s="24"/>
      <c r="S380" s="24"/>
      <c r="T380" s="24"/>
      <c r="U380" s="24"/>
    </row>
    <row r="381">
      <c r="A381" s="24"/>
      <c r="B381" s="24"/>
      <c r="C381" s="24"/>
      <c r="D381" s="24"/>
      <c r="E381" s="24"/>
      <c r="F381" s="24"/>
      <c r="G381" s="24"/>
      <c r="H381" s="24"/>
      <c r="I381" s="24"/>
      <c r="J381" s="24"/>
      <c r="K381" s="24"/>
      <c r="L381" s="24"/>
      <c r="M381" s="24"/>
      <c r="N381" s="24"/>
      <c r="O381" s="24"/>
      <c r="P381" s="24"/>
      <c r="Q381" s="24"/>
      <c r="R381" s="24"/>
      <c r="S381" s="24"/>
      <c r="T381" s="24"/>
      <c r="U381" s="24"/>
    </row>
    <row r="382">
      <c r="A382" s="24"/>
      <c r="B382" s="24"/>
      <c r="C382" s="24"/>
      <c r="D382" s="24"/>
      <c r="E382" s="24"/>
      <c r="F382" s="24"/>
      <c r="G382" s="24"/>
      <c r="H382" s="24"/>
      <c r="I382" s="24"/>
      <c r="J382" s="24"/>
      <c r="K382" s="24"/>
      <c r="L382" s="24"/>
      <c r="M382" s="24"/>
      <c r="N382" s="24"/>
      <c r="O382" s="24"/>
      <c r="P382" s="24"/>
      <c r="Q382" s="24"/>
      <c r="R382" s="24"/>
      <c r="S382" s="24"/>
      <c r="T382" s="24"/>
      <c r="U382" s="24"/>
    </row>
    <row r="383">
      <c r="A383" s="24"/>
      <c r="B383" s="24"/>
      <c r="C383" s="24"/>
      <c r="D383" s="24"/>
      <c r="E383" s="24"/>
      <c r="F383" s="24"/>
      <c r="G383" s="24"/>
      <c r="H383" s="24"/>
      <c r="I383" s="24"/>
      <c r="J383" s="24"/>
      <c r="K383" s="24"/>
      <c r="L383" s="24"/>
      <c r="M383" s="24"/>
      <c r="N383" s="24"/>
      <c r="O383" s="24"/>
      <c r="P383" s="24"/>
      <c r="Q383" s="24"/>
      <c r="R383" s="24"/>
      <c r="S383" s="24"/>
      <c r="T383" s="24"/>
      <c r="U383" s="24"/>
    </row>
    <row r="384">
      <c r="A384" s="24"/>
      <c r="B384" s="24"/>
      <c r="C384" s="24"/>
      <c r="D384" s="24"/>
      <c r="E384" s="24"/>
      <c r="F384" s="24"/>
      <c r="G384" s="24"/>
      <c r="H384" s="24"/>
      <c r="I384" s="24"/>
      <c r="J384" s="24"/>
      <c r="K384" s="24"/>
      <c r="L384" s="24"/>
      <c r="M384" s="24"/>
      <c r="N384" s="24"/>
      <c r="O384" s="24"/>
      <c r="P384" s="24"/>
      <c r="Q384" s="24"/>
      <c r="R384" s="24"/>
      <c r="S384" s="24"/>
      <c r="T384" s="24"/>
      <c r="U384" s="24"/>
    </row>
    <row r="385">
      <c r="A385" s="24"/>
      <c r="B385" s="24"/>
      <c r="C385" s="24"/>
      <c r="D385" s="24"/>
      <c r="E385" s="24"/>
      <c r="F385" s="24"/>
      <c r="G385" s="24"/>
      <c r="H385" s="24"/>
      <c r="I385" s="24"/>
      <c r="J385" s="24"/>
      <c r="K385" s="24"/>
      <c r="L385" s="24"/>
      <c r="M385" s="24"/>
      <c r="N385" s="24"/>
      <c r="O385" s="24"/>
      <c r="P385" s="24"/>
      <c r="Q385" s="24"/>
      <c r="R385" s="24"/>
      <c r="S385" s="24"/>
      <c r="T385" s="24"/>
      <c r="U385" s="24"/>
    </row>
    <row r="386">
      <c r="A386" s="24"/>
      <c r="B386" s="24"/>
      <c r="C386" s="24"/>
      <c r="D386" s="24"/>
      <c r="E386" s="24"/>
      <c r="F386" s="24"/>
      <c r="G386" s="24"/>
      <c r="H386" s="24"/>
      <c r="I386" s="24"/>
      <c r="J386" s="24"/>
      <c r="K386" s="24"/>
      <c r="L386" s="24"/>
      <c r="M386" s="24"/>
      <c r="N386" s="24"/>
      <c r="O386" s="24"/>
      <c r="P386" s="24"/>
      <c r="Q386" s="24"/>
      <c r="R386" s="24"/>
      <c r="S386" s="24"/>
      <c r="T386" s="24"/>
      <c r="U386" s="24"/>
    </row>
    <row r="387">
      <c r="A387" s="24"/>
      <c r="B387" s="24"/>
      <c r="C387" s="24"/>
      <c r="D387" s="24"/>
      <c r="E387" s="24"/>
      <c r="F387" s="24"/>
      <c r="G387" s="24"/>
      <c r="H387" s="24"/>
      <c r="I387" s="24"/>
      <c r="J387" s="24"/>
      <c r="K387" s="24"/>
      <c r="L387" s="24"/>
      <c r="M387" s="24"/>
      <c r="N387" s="24"/>
      <c r="O387" s="24"/>
      <c r="P387" s="24"/>
      <c r="Q387" s="24"/>
      <c r="R387" s="24"/>
      <c r="S387" s="24"/>
      <c r="T387" s="24"/>
      <c r="U387" s="24"/>
    </row>
    <row r="388">
      <c r="A388" s="24"/>
      <c r="B388" s="24"/>
      <c r="C388" s="24"/>
      <c r="D388" s="24"/>
      <c r="E388" s="24"/>
      <c r="F388" s="24"/>
      <c r="G388" s="24"/>
      <c r="H388" s="24"/>
      <c r="I388" s="24"/>
      <c r="J388" s="24"/>
      <c r="K388" s="24"/>
      <c r="L388" s="24"/>
      <c r="M388" s="24"/>
      <c r="N388" s="24"/>
      <c r="O388" s="24"/>
      <c r="P388" s="24"/>
      <c r="Q388" s="24"/>
      <c r="R388" s="24"/>
      <c r="S388" s="24"/>
      <c r="T388" s="24"/>
      <c r="U388" s="24"/>
    </row>
    <row r="389">
      <c r="A389" s="24"/>
      <c r="B389" s="24"/>
      <c r="C389" s="24"/>
      <c r="D389" s="24"/>
      <c r="E389" s="24"/>
      <c r="F389" s="24"/>
      <c r="G389" s="24"/>
      <c r="H389" s="24"/>
      <c r="I389" s="24"/>
      <c r="J389" s="24"/>
      <c r="K389" s="24"/>
      <c r="L389" s="24"/>
      <c r="M389" s="24"/>
      <c r="N389" s="24"/>
      <c r="O389" s="24"/>
      <c r="P389" s="24"/>
      <c r="Q389" s="24"/>
      <c r="R389" s="24"/>
      <c r="S389" s="24"/>
      <c r="T389" s="24"/>
      <c r="U389" s="24"/>
    </row>
    <row r="390">
      <c r="A390" s="24"/>
      <c r="B390" s="24"/>
      <c r="C390" s="24"/>
      <c r="D390" s="24"/>
      <c r="E390" s="24"/>
      <c r="F390" s="24"/>
      <c r="G390" s="24"/>
      <c r="H390" s="24"/>
      <c r="I390" s="24"/>
      <c r="J390" s="24"/>
      <c r="K390" s="24"/>
      <c r="L390" s="24"/>
      <c r="M390" s="24"/>
      <c r="N390" s="24"/>
      <c r="O390" s="24"/>
      <c r="P390" s="24"/>
      <c r="Q390" s="24"/>
      <c r="R390" s="24"/>
      <c r="S390" s="24"/>
      <c r="T390" s="24"/>
      <c r="U390" s="24"/>
    </row>
    <row r="391">
      <c r="A391" s="24"/>
      <c r="B391" s="24"/>
      <c r="C391" s="24"/>
      <c r="D391" s="24"/>
      <c r="E391" s="24"/>
      <c r="F391" s="24"/>
      <c r="G391" s="24"/>
      <c r="H391" s="24"/>
      <c r="I391" s="24"/>
      <c r="J391" s="24"/>
      <c r="K391" s="24"/>
      <c r="L391" s="24"/>
      <c r="M391" s="24"/>
      <c r="N391" s="24"/>
      <c r="O391" s="24"/>
      <c r="P391" s="24"/>
      <c r="Q391" s="24"/>
      <c r="R391" s="24"/>
      <c r="S391" s="24"/>
      <c r="T391" s="24"/>
      <c r="U391" s="24"/>
    </row>
    <row r="392">
      <c r="A392" s="24"/>
      <c r="B392" s="24"/>
      <c r="C392" s="24"/>
      <c r="D392" s="24"/>
      <c r="E392" s="24"/>
      <c r="F392" s="24"/>
      <c r="G392" s="24"/>
      <c r="H392" s="24"/>
      <c r="I392" s="24"/>
      <c r="J392" s="24"/>
      <c r="K392" s="24"/>
      <c r="L392" s="24"/>
      <c r="M392" s="24"/>
      <c r="N392" s="24"/>
      <c r="O392" s="24"/>
      <c r="P392" s="24"/>
      <c r="Q392" s="24"/>
      <c r="R392" s="24"/>
      <c r="S392" s="24"/>
      <c r="T392" s="24"/>
      <c r="U392" s="24"/>
    </row>
    <row r="393">
      <c r="A393" s="24"/>
      <c r="B393" s="24"/>
      <c r="C393" s="24"/>
      <c r="D393" s="24"/>
      <c r="E393" s="24"/>
      <c r="F393" s="24"/>
      <c r="G393" s="24"/>
      <c r="H393" s="24"/>
      <c r="I393" s="24"/>
      <c r="J393" s="24"/>
      <c r="K393" s="24"/>
      <c r="L393" s="24"/>
      <c r="M393" s="24"/>
      <c r="N393" s="24"/>
      <c r="O393" s="24"/>
      <c r="P393" s="24"/>
      <c r="Q393" s="24"/>
      <c r="R393" s="24"/>
      <c r="S393" s="24"/>
      <c r="T393" s="24"/>
      <c r="U393" s="24"/>
    </row>
    <row r="394">
      <c r="A394" s="24"/>
      <c r="B394" s="24"/>
      <c r="C394" s="24"/>
      <c r="D394" s="24"/>
      <c r="E394" s="24"/>
      <c r="F394" s="24"/>
      <c r="G394" s="24"/>
      <c r="H394" s="24"/>
      <c r="I394" s="24"/>
      <c r="J394" s="24"/>
      <c r="K394" s="24"/>
      <c r="L394" s="24"/>
      <c r="M394" s="24"/>
      <c r="N394" s="24"/>
      <c r="O394" s="24"/>
      <c r="P394" s="24"/>
      <c r="Q394" s="24"/>
      <c r="R394" s="24"/>
      <c r="S394" s="24"/>
      <c r="T394" s="24"/>
      <c r="U394" s="24"/>
    </row>
    <row r="395">
      <c r="A395" s="24"/>
      <c r="B395" s="24"/>
      <c r="C395" s="24"/>
      <c r="D395" s="24"/>
      <c r="E395" s="24"/>
      <c r="F395" s="24"/>
      <c r="G395" s="24"/>
      <c r="H395" s="24"/>
      <c r="I395" s="24"/>
      <c r="J395" s="24"/>
      <c r="K395" s="24"/>
      <c r="L395" s="24"/>
      <c r="M395" s="24"/>
      <c r="N395" s="24"/>
      <c r="O395" s="24"/>
      <c r="P395" s="24"/>
      <c r="Q395" s="24"/>
      <c r="R395" s="24"/>
      <c r="S395" s="24"/>
      <c r="T395" s="24"/>
      <c r="U395" s="24"/>
    </row>
    <row r="396">
      <c r="A396" s="24"/>
      <c r="B396" s="24"/>
      <c r="C396" s="24"/>
      <c r="D396" s="24"/>
      <c r="E396" s="24"/>
      <c r="F396" s="24"/>
      <c r="G396" s="24"/>
      <c r="H396" s="24"/>
      <c r="I396" s="24"/>
      <c r="J396" s="24"/>
      <c r="K396" s="24"/>
      <c r="L396" s="24"/>
      <c r="M396" s="24"/>
      <c r="N396" s="24"/>
      <c r="O396" s="24"/>
      <c r="P396" s="24"/>
      <c r="Q396" s="24"/>
      <c r="R396" s="24"/>
      <c r="S396" s="24"/>
      <c r="T396" s="24"/>
      <c r="U396" s="24"/>
    </row>
    <row r="397">
      <c r="A397" s="24"/>
      <c r="B397" s="24"/>
      <c r="C397" s="24"/>
      <c r="D397" s="24"/>
      <c r="E397" s="24"/>
      <c r="F397" s="24"/>
      <c r="G397" s="24"/>
      <c r="H397" s="24"/>
      <c r="I397" s="24"/>
      <c r="J397" s="24"/>
      <c r="K397" s="24"/>
      <c r="L397" s="24"/>
      <c r="M397" s="24"/>
      <c r="N397" s="24"/>
      <c r="O397" s="24"/>
      <c r="P397" s="24"/>
      <c r="Q397" s="24"/>
      <c r="R397" s="24"/>
      <c r="S397" s="24"/>
      <c r="T397" s="24"/>
      <c r="U397" s="24"/>
    </row>
    <row r="398">
      <c r="A398" s="24"/>
      <c r="B398" s="24"/>
      <c r="C398" s="24"/>
      <c r="D398" s="24"/>
      <c r="E398" s="24"/>
      <c r="F398" s="24"/>
      <c r="G398" s="24"/>
      <c r="H398" s="24"/>
      <c r="I398" s="24"/>
      <c r="J398" s="24"/>
      <c r="K398" s="24"/>
      <c r="L398" s="24"/>
      <c r="M398" s="24"/>
      <c r="N398" s="24"/>
      <c r="O398" s="24"/>
      <c r="P398" s="24"/>
      <c r="Q398" s="24"/>
      <c r="R398" s="24"/>
      <c r="S398" s="24"/>
      <c r="T398" s="24"/>
      <c r="U398" s="24"/>
    </row>
    <row r="399">
      <c r="A399" s="24"/>
      <c r="B399" s="24"/>
      <c r="C399" s="24"/>
      <c r="D399" s="24"/>
      <c r="E399" s="24"/>
      <c r="F399" s="24"/>
      <c r="G399" s="24"/>
      <c r="H399" s="24"/>
      <c r="I399" s="24"/>
      <c r="J399" s="24"/>
      <c r="K399" s="24"/>
      <c r="L399" s="24"/>
      <c r="M399" s="24"/>
      <c r="N399" s="24"/>
      <c r="O399" s="24"/>
      <c r="P399" s="24"/>
      <c r="Q399" s="24"/>
      <c r="R399" s="24"/>
      <c r="S399" s="24"/>
      <c r="T399" s="24"/>
      <c r="U399" s="24"/>
    </row>
    <row r="400">
      <c r="A400" s="24"/>
      <c r="B400" s="24"/>
      <c r="C400" s="24"/>
      <c r="D400" s="24"/>
      <c r="E400" s="24"/>
      <c r="F400" s="24"/>
      <c r="G400" s="24"/>
      <c r="H400" s="24"/>
      <c r="I400" s="24"/>
      <c r="J400" s="24"/>
      <c r="K400" s="24"/>
      <c r="L400" s="24"/>
      <c r="M400" s="24"/>
      <c r="N400" s="24"/>
      <c r="O400" s="24"/>
      <c r="P400" s="24"/>
      <c r="Q400" s="24"/>
      <c r="R400" s="24"/>
      <c r="S400" s="24"/>
      <c r="T400" s="24"/>
      <c r="U400" s="24"/>
    </row>
    <row r="401">
      <c r="A401" s="24"/>
      <c r="B401" s="24"/>
      <c r="C401" s="24"/>
      <c r="D401" s="24"/>
      <c r="E401" s="24"/>
      <c r="F401" s="24"/>
      <c r="G401" s="24"/>
      <c r="H401" s="24"/>
      <c r="I401" s="24"/>
      <c r="J401" s="24"/>
      <c r="K401" s="24"/>
      <c r="L401" s="24"/>
      <c r="M401" s="24"/>
      <c r="N401" s="24"/>
      <c r="O401" s="24"/>
      <c r="P401" s="24"/>
      <c r="Q401" s="24"/>
      <c r="R401" s="24"/>
      <c r="S401" s="24"/>
      <c r="T401" s="24"/>
      <c r="U401" s="24"/>
    </row>
    <row r="402">
      <c r="A402" s="24"/>
      <c r="B402" s="24"/>
      <c r="C402" s="24"/>
      <c r="D402" s="24"/>
      <c r="E402" s="24"/>
      <c r="F402" s="24"/>
      <c r="G402" s="24"/>
      <c r="H402" s="24"/>
      <c r="I402" s="24"/>
      <c r="J402" s="24"/>
      <c r="K402" s="24"/>
      <c r="L402" s="24"/>
      <c r="M402" s="24"/>
      <c r="N402" s="24"/>
      <c r="O402" s="24"/>
      <c r="P402" s="24"/>
      <c r="Q402" s="24"/>
      <c r="R402" s="24"/>
      <c r="S402" s="24"/>
      <c r="T402" s="24"/>
      <c r="U402" s="24"/>
    </row>
    <row r="403">
      <c r="A403" s="24"/>
      <c r="B403" s="24"/>
      <c r="C403" s="24"/>
      <c r="D403" s="24"/>
      <c r="E403" s="24"/>
      <c r="F403" s="24"/>
      <c r="G403" s="24"/>
      <c r="H403" s="24"/>
      <c r="I403" s="24"/>
      <c r="J403" s="24"/>
      <c r="K403" s="24"/>
      <c r="L403" s="24"/>
      <c r="M403" s="24"/>
      <c r="N403" s="24"/>
      <c r="O403" s="24"/>
      <c r="P403" s="24"/>
      <c r="Q403" s="24"/>
      <c r="R403" s="24"/>
      <c r="S403" s="24"/>
      <c r="T403" s="24"/>
      <c r="U403" s="24"/>
    </row>
    <row r="404">
      <c r="A404" s="24"/>
      <c r="B404" s="24"/>
      <c r="C404" s="24"/>
      <c r="D404" s="24"/>
      <c r="E404" s="24"/>
      <c r="F404" s="24"/>
      <c r="G404" s="24"/>
      <c r="H404" s="24"/>
      <c r="I404" s="24"/>
      <c r="J404" s="24"/>
      <c r="K404" s="24"/>
      <c r="L404" s="24"/>
      <c r="M404" s="24"/>
      <c r="N404" s="24"/>
      <c r="O404" s="24"/>
      <c r="P404" s="24"/>
      <c r="Q404" s="24"/>
      <c r="R404" s="24"/>
      <c r="S404" s="24"/>
      <c r="T404" s="24"/>
      <c r="U404" s="24"/>
    </row>
    <row r="405">
      <c r="A405" s="24"/>
      <c r="B405" s="24"/>
      <c r="C405" s="24"/>
      <c r="D405" s="24"/>
      <c r="E405" s="24"/>
      <c r="F405" s="24"/>
      <c r="G405" s="24"/>
      <c r="H405" s="24"/>
      <c r="I405" s="24"/>
      <c r="J405" s="24"/>
      <c r="K405" s="24"/>
      <c r="L405" s="24"/>
      <c r="M405" s="24"/>
      <c r="N405" s="24"/>
      <c r="O405" s="24"/>
      <c r="P405" s="24"/>
      <c r="Q405" s="24"/>
      <c r="R405" s="24"/>
      <c r="S405" s="24"/>
      <c r="T405" s="24"/>
      <c r="U405" s="24"/>
    </row>
    <row r="406">
      <c r="A406" s="24"/>
      <c r="B406" s="24"/>
      <c r="C406" s="24"/>
      <c r="D406" s="24"/>
      <c r="E406" s="24"/>
      <c r="F406" s="24"/>
      <c r="G406" s="24"/>
      <c r="H406" s="24"/>
      <c r="I406" s="24"/>
      <c r="J406" s="24"/>
      <c r="K406" s="24"/>
      <c r="L406" s="24"/>
      <c r="M406" s="24"/>
      <c r="N406" s="24"/>
      <c r="O406" s="24"/>
      <c r="P406" s="24"/>
      <c r="Q406" s="24"/>
      <c r="R406" s="24"/>
      <c r="S406" s="24"/>
      <c r="T406" s="24"/>
      <c r="U406" s="24"/>
    </row>
    <row r="407">
      <c r="A407" s="24"/>
      <c r="B407" s="24"/>
      <c r="C407" s="24"/>
      <c r="D407" s="24"/>
      <c r="E407" s="24"/>
      <c r="F407" s="24"/>
      <c r="G407" s="24"/>
      <c r="H407" s="24"/>
      <c r="I407" s="24"/>
      <c r="J407" s="24"/>
      <c r="K407" s="24"/>
      <c r="L407" s="24"/>
      <c r="M407" s="24"/>
      <c r="N407" s="24"/>
      <c r="O407" s="24"/>
      <c r="P407" s="24"/>
      <c r="Q407" s="24"/>
      <c r="R407" s="24"/>
      <c r="S407" s="24"/>
      <c r="T407" s="24"/>
      <c r="U407" s="24"/>
    </row>
    <row r="408">
      <c r="A408" s="24"/>
      <c r="B408" s="24"/>
      <c r="C408" s="24"/>
      <c r="D408" s="24"/>
      <c r="E408" s="24"/>
      <c r="F408" s="24"/>
      <c r="G408" s="24"/>
      <c r="H408" s="24"/>
      <c r="I408" s="24"/>
      <c r="J408" s="24"/>
      <c r="K408" s="24"/>
      <c r="L408" s="24"/>
      <c r="M408" s="24"/>
      <c r="N408" s="24"/>
      <c r="O408" s="24"/>
      <c r="P408" s="24"/>
      <c r="Q408" s="24"/>
      <c r="R408" s="24"/>
      <c r="S408" s="24"/>
      <c r="T408" s="24"/>
      <c r="U408" s="24"/>
    </row>
    <row r="409">
      <c r="A409" s="24"/>
      <c r="B409" s="24"/>
      <c r="C409" s="24"/>
      <c r="D409" s="24"/>
      <c r="E409" s="24"/>
      <c r="F409" s="24"/>
      <c r="G409" s="24"/>
      <c r="H409" s="24"/>
      <c r="I409" s="24"/>
      <c r="J409" s="24"/>
      <c r="K409" s="24"/>
      <c r="L409" s="24"/>
      <c r="M409" s="24"/>
      <c r="N409" s="24"/>
      <c r="O409" s="24"/>
      <c r="P409" s="24"/>
      <c r="Q409" s="24"/>
      <c r="R409" s="24"/>
      <c r="S409" s="24"/>
      <c r="T409" s="24"/>
      <c r="U409" s="24"/>
    </row>
    <row r="410">
      <c r="A410" s="24"/>
      <c r="B410" s="24"/>
      <c r="C410" s="24"/>
      <c r="D410" s="24"/>
      <c r="E410" s="24"/>
      <c r="F410" s="24"/>
      <c r="G410" s="24"/>
      <c r="H410" s="24"/>
      <c r="I410" s="24"/>
      <c r="J410" s="24"/>
      <c r="K410" s="24"/>
      <c r="L410" s="24"/>
      <c r="M410" s="24"/>
      <c r="N410" s="24"/>
      <c r="O410" s="24"/>
      <c r="P410" s="24"/>
      <c r="Q410" s="24"/>
      <c r="R410" s="24"/>
      <c r="S410" s="24"/>
      <c r="T410" s="24"/>
      <c r="U410" s="24"/>
    </row>
    <row r="411">
      <c r="A411" s="24"/>
      <c r="B411" s="24"/>
      <c r="C411" s="24"/>
      <c r="D411" s="24"/>
      <c r="E411" s="24"/>
      <c r="F411" s="24"/>
      <c r="G411" s="24"/>
      <c r="H411" s="24"/>
      <c r="I411" s="24"/>
      <c r="J411" s="24"/>
      <c r="K411" s="24"/>
      <c r="L411" s="24"/>
      <c r="M411" s="24"/>
      <c r="N411" s="24"/>
      <c r="O411" s="24"/>
      <c r="P411" s="24"/>
      <c r="Q411" s="24"/>
      <c r="R411" s="24"/>
      <c r="S411" s="24"/>
      <c r="T411" s="24"/>
      <c r="U411" s="24"/>
    </row>
    <row r="412">
      <c r="A412" s="24"/>
      <c r="B412" s="24"/>
      <c r="C412" s="24"/>
      <c r="D412" s="24"/>
      <c r="E412" s="24"/>
      <c r="F412" s="24"/>
      <c r="G412" s="24"/>
      <c r="H412" s="24"/>
      <c r="I412" s="24"/>
      <c r="J412" s="24"/>
      <c r="K412" s="24"/>
      <c r="L412" s="24"/>
      <c r="M412" s="24"/>
      <c r="N412" s="24"/>
      <c r="O412" s="24"/>
      <c r="P412" s="24"/>
      <c r="Q412" s="24"/>
      <c r="R412" s="24"/>
      <c r="S412" s="24"/>
      <c r="T412" s="24"/>
      <c r="U412" s="24"/>
    </row>
    <row r="413">
      <c r="A413" s="24"/>
      <c r="B413" s="24"/>
      <c r="C413" s="24"/>
      <c r="D413" s="24"/>
      <c r="E413" s="24"/>
      <c r="F413" s="24"/>
      <c r="G413" s="24"/>
      <c r="H413" s="24"/>
      <c r="I413" s="24"/>
      <c r="J413" s="24"/>
      <c r="K413" s="24"/>
      <c r="L413" s="24"/>
      <c r="M413" s="24"/>
      <c r="N413" s="24"/>
      <c r="O413" s="24"/>
      <c r="P413" s="24"/>
      <c r="Q413" s="24"/>
      <c r="R413" s="24"/>
      <c r="S413" s="24"/>
      <c r="T413" s="24"/>
      <c r="U413" s="24"/>
    </row>
    <row r="414">
      <c r="A414" s="24"/>
      <c r="B414" s="24"/>
      <c r="C414" s="24"/>
      <c r="D414" s="24"/>
      <c r="E414" s="24"/>
      <c r="F414" s="24"/>
      <c r="G414" s="24"/>
      <c r="H414" s="24"/>
      <c r="I414" s="24"/>
      <c r="J414" s="24"/>
      <c r="K414" s="24"/>
      <c r="L414" s="24"/>
      <c r="M414" s="24"/>
      <c r="N414" s="24"/>
      <c r="O414" s="24"/>
      <c r="P414" s="24"/>
      <c r="Q414" s="24"/>
      <c r="R414" s="24"/>
      <c r="S414" s="24"/>
      <c r="T414" s="24"/>
      <c r="U414" s="24"/>
    </row>
    <row r="415">
      <c r="A415" s="24"/>
      <c r="B415" s="24"/>
      <c r="C415" s="24"/>
      <c r="D415" s="24"/>
      <c r="E415" s="24"/>
      <c r="F415" s="24"/>
      <c r="G415" s="24"/>
      <c r="H415" s="24"/>
      <c r="I415" s="24"/>
      <c r="J415" s="24"/>
      <c r="K415" s="24"/>
      <c r="L415" s="24"/>
      <c r="M415" s="24"/>
      <c r="N415" s="24"/>
      <c r="O415" s="24"/>
      <c r="P415" s="24"/>
      <c r="Q415" s="24"/>
      <c r="R415" s="24"/>
      <c r="S415" s="24"/>
      <c r="T415" s="24"/>
      <c r="U415" s="24"/>
    </row>
    <row r="416">
      <c r="A416" s="24"/>
      <c r="B416" s="24"/>
      <c r="C416" s="24"/>
      <c r="D416" s="24"/>
      <c r="E416" s="24"/>
      <c r="F416" s="24"/>
      <c r="G416" s="24"/>
      <c r="H416" s="24"/>
      <c r="I416" s="24"/>
      <c r="J416" s="24"/>
      <c r="K416" s="24"/>
      <c r="L416" s="24"/>
      <c r="M416" s="24"/>
      <c r="N416" s="24"/>
      <c r="O416" s="24"/>
      <c r="P416" s="24"/>
      <c r="Q416" s="24"/>
      <c r="R416" s="24"/>
      <c r="S416" s="24"/>
      <c r="T416" s="24"/>
      <c r="U416" s="24"/>
    </row>
    <row r="417">
      <c r="A417" s="24"/>
      <c r="B417" s="24"/>
      <c r="C417" s="24"/>
      <c r="D417" s="24"/>
      <c r="E417" s="24"/>
      <c r="F417" s="24"/>
      <c r="G417" s="24"/>
      <c r="H417" s="24"/>
      <c r="I417" s="24"/>
      <c r="J417" s="24"/>
      <c r="K417" s="24"/>
      <c r="L417" s="24"/>
      <c r="M417" s="24"/>
      <c r="N417" s="24"/>
      <c r="O417" s="24"/>
      <c r="P417" s="24"/>
      <c r="Q417" s="24"/>
      <c r="R417" s="24"/>
      <c r="S417" s="24"/>
      <c r="T417" s="24"/>
      <c r="U417" s="24"/>
    </row>
    <row r="418">
      <c r="A418" s="24"/>
      <c r="B418" s="24"/>
      <c r="C418" s="24"/>
      <c r="D418" s="24"/>
      <c r="E418" s="24"/>
      <c r="F418" s="24"/>
      <c r="G418" s="24"/>
      <c r="H418" s="24"/>
      <c r="I418" s="24"/>
      <c r="J418" s="24"/>
      <c r="K418" s="24"/>
      <c r="L418" s="24"/>
      <c r="M418" s="24"/>
      <c r="N418" s="24"/>
      <c r="O418" s="24"/>
      <c r="P418" s="24"/>
      <c r="Q418" s="24"/>
      <c r="R418" s="24"/>
      <c r="S418" s="24"/>
      <c r="T418" s="24"/>
      <c r="U418" s="24"/>
    </row>
    <row r="419">
      <c r="A419" s="24"/>
      <c r="B419" s="24"/>
      <c r="C419" s="24"/>
      <c r="D419" s="24"/>
      <c r="E419" s="24"/>
      <c r="F419" s="24"/>
      <c r="G419" s="24"/>
      <c r="H419" s="24"/>
      <c r="I419" s="24"/>
      <c r="J419" s="24"/>
      <c r="K419" s="24"/>
      <c r="L419" s="24"/>
      <c r="M419" s="24"/>
      <c r="N419" s="24"/>
      <c r="O419" s="24"/>
      <c r="P419" s="24"/>
      <c r="Q419" s="24"/>
      <c r="R419" s="24"/>
      <c r="S419" s="24"/>
      <c r="T419" s="24"/>
      <c r="U419" s="24"/>
    </row>
    <row r="420">
      <c r="A420" s="24"/>
      <c r="B420" s="24"/>
      <c r="C420" s="24"/>
      <c r="D420" s="24"/>
      <c r="E420" s="24"/>
      <c r="F420" s="24"/>
      <c r="G420" s="24"/>
      <c r="H420" s="24"/>
      <c r="I420" s="24"/>
      <c r="J420" s="24"/>
      <c r="K420" s="24"/>
      <c r="L420" s="24"/>
      <c r="M420" s="24"/>
      <c r="N420" s="24"/>
      <c r="O420" s="24"/>
      <c r="P420" s="24"/>
      <c r="Q420" s="24"/>
      <c r="R420" s="24"/>
      <c r="S420" s="24"/>
      <c r="T420" s="24"/>
      <c r="U420" s="24"/>
    </row>
    <row r="421">
      <c r="A421" s="24"/>
      <c r="B421" s="24"/>
      <c r="C421" s="24"/>
      <c r="D421" s="24"/>
      <c r="E421" s="24"/>
      <c r="F421" s="24"/>
      <c r="G421" s="24"/>
      <c r="H421" s="24"/>
      <c r="I421" s="24"/>
      <c r="J421" s="24"/>
      <c r="K421" s="24"/>
      <c r="L421" s="24"/>
      <c r="M421" s="24"/>
      <c r="N421" s="24"/>
      <c r="O421" s="24"/>
      <c r="P421" s="24"/>
      <c r="Q421" s="24"/>
      <c r="R421" s="24"/>
      <c r="S421" s="24"/>
      <c r="T421" s="24"/>
      <c r="U421" s="24"/>
    </row>
    <row r="422">
      <c r="A422" s="24"/>
      <c r="B422" s="24"/>
      <c r="C422" s="24"/>
      <c r="D422" s="24"/>
      <c r="E422" s="24"/>
      <c r="F422" s="24"/>
      <c r="G422" s="24"/>
      <c r="H422" s="24"/>
      <c r="I422" s="24"/>
      <c r="J422" s="24"/>
      <c r="K422" s="24"/>
      <c r="L422" s="24"/>
      <c r="M422" s="24"/>
      <c r="N422" s="24"/>
      <c r="O422" s="24"/>
      <c r="P422" s="24"/>
      <c r="Q422" s="24"/>
      <c r="R422" s="24"/>
      <c r="S422" s="24"/>
      <c r="T422" s="24"/>
      <c r="U422" s="24"/>
    </row>
    <row r="423">
      <c r="A423" s="24"/>
      <c r="B423" s="24"/>
      <c r="C423" s="24"/>
      <c r="D423" s="24"/>
      <c r="E423" s="24"/>
      <c r="F423" s="24"/>
      <c r="G423" s="24"/>
      <c r="H423" s="24"/>
      <c r="I423" s="24"/>
      <c r="J423" s="24"/>
      <c r="K423" s="24"/>
      <c r="L423" s="24"/>
      <c r="M423" s="24"/>
      <c r="N423" s="24"/>
      <c r="O423" s="24"/>
      <c r="P423" s="24"/>
      <c r="Q423" s="24"/>
      <c r="R423" s="24"/>
      <c r="S423" s="24"/>
      <c r="T423" s="24"/>
      <c r="U423" s="24"/>
    </row>
    <row r="424">
      <c r="A424" s="24"/>
      <c r="B424" s="24"/>
      <c r="C424" s="24"/>
      <c r="D424" s="24"/>
      <c r="E424" s="24"/>
      <c r="F424" s="24"/>
      <c r="G424" s="24"/>
      <c r="H424" s="24"/>
      <c r="I424" s="24"/>
      <c r="J424" s="24"/>
      <c r="K424" s="24"/>
      <c r="L424" s="24"/>
      <c r="M424" s="24"/>
      <c r="N424" s="24"/>
      <c r="O424" s="24"/>
      <c r="P424" s="24"/>
      <c r="Q424" s="24"/>
      <c r="R424" s="24"/>
      <c r="S424" s="24"/>
      <c r="T424" s="24"/>
      <c r="U424" s="24"/>
    </row>
    <row r="425">
      <c r="A425" s="24"/>
      <c r="B425" s="24"/>
      <c r="C425" s="24"/>
      <c r="D425" s="24"/>
      <c r="E425" s="24"/>
      <c r="F425" s="24"/>
      <c r="G425" s="24"/>
      <c r="H425" s="24"/>
      <c r="I425" s="24"/>
      <c r="J425" s="24"/>
      <c r="K425" s="24"/>
      <c r="L425" s="24"/>
      <c r="M425" s="24"/>
      <c r="N425" s="24"/>
      <c r="O425" s="24"/>
      <c r="P425" s="24"/>
      <c r="Q425" s="24"/>
      <c r="R425" s="24"/>
      <c r="S425" s="24"/>
      <c r="T425" s="24"/>
      <c r="U425" s="24"/>
    </row>
    <row r="426">
      <c r="A426" s="24"/>
      <c r="B426" s="24"/>
      <c r="C426" s="24"/>
      <c r="D426" s="24"/>
      <c r="E426" s="24"/>
      <c r="F426" s="24"/>
      <c r="G426" s="24"/>
      <c r="H426" s="24"/>
      <c r="I426" s="24"/>
      <c r="J426" s="24"/>
      <c r="K426" s="24"/>
      <c r="L426" s="24"/>
      <c r="M426" s="24"/>
      <c r="N426" s="24"/>
      <c r="O426" s="24"/>
      <c r="P426" s="24"/>
      <c r="Q426" s="24"/>
      <c r="R426" s="24"/>
      <c r="S426" s="24"/>
      <c r="T426" s="24"/>
      <c r="U426" s="24"/>
    </row>
    <row r="427">
      <c r="A427" s="24"/>
      <c r="B427" s="24"/>
      <c r="C427" s="24"/>
      <c r="D427" s="24"/>
      <c r="E427" s="24"/>
      <c r="F427" s="24"/>
      <c r="G427" s="24"/>
      <c r="H427" s="24"/>
      <c r="I427" s="24"/>
      <c r="J427" s="24"/>
      <c r="K427" s="24"/>
      <c r="L427" s="24"/>
      <c r="M427" s="24"/>
      <c r="N427" s="24"/>
      <c r="O427" s="24"/>
      <c r="P427" s="24"/>
      <c r="Q427" s="24"/>
      <c r="R427" s="24"/>
      <c r="S427" s="24"/>
      <c r="T427" s="24"/>
      <c r="U427" s="24"/>
    </row>
    <row r="428">
      <c r="A428" s="24"/>
      <c r="B428" s="24"/>
      <c r="C428" s="24"/>
      <c r="D428" s="24"/>
      <c r="E428" s="24"/>
      <c r="F428" s="24"/>
      <c r="G428" s="24"/>
      <c r="H428" s="24"/>
      <c r="I428" s="24"/>
      <c r="J428" s="24"/>
      <c r="K428" s="24"/>
      <c r="L428" s="24"/>
      <c r="M428" s="24"/>
      <c r="N428" s="24"/>
      <c r="O428" s="24"/>
      <c r="P428" s="24"/>
      <c r="Q428" s="24"/>
      <c r="R428" s="24"/>
      <c r="S428" s="24"/>
      <c r="T428" s="24"/>
      <c r="U428" s="24"/>
    </row>
    <row r="429">
      <c r="A429" s="24"/>
      <c r="B429" s="24"/>
      <c r="C429" s="24"/>
      <c r="D429" s="24"/>
      <c r="E429" s="24"/>
      <c r="F429" s="24"/>
      <c r="G429" s="24"/>
      <c r="H429" s="24"/>
      <c r="I429" s="24"/>
      <c r="J429" s="24"/>
      <c r="K429" s="24"/>
      <c r="L429" s="24"/>
      <c r="M429" s="24"/>
      <c r="N429" s="24"/>
      <c r="O429" s="24"/>
      <c r="P429" s="24"/>
      <c r="Q429" s="24"/>
      <c r="R429" s="24"/>
      <c r="S429" s="24"/>
      <c r="T429" s="24"/>
      <c r="U429" s="24"/>
    </row>
    <row r="430">
      <c r="A430" s="24"/>
      <c r="B430" s="24"/>
      <c r="C430" s="24"/>
      <c r="D430" s="24"/>
      <c r="E430" s="24"/>
      <c r="F430" s="24"/>
      <c r="G430" s="24"/>
      <c r="H430" s="24"/>
      <c r="I430" s="24"/>
      <c r="J430" s="24"/>
      <c r="K430" s="24"/>
      <c r="L430" s="24"/>
      <c r="M430" s="24"/>
      <c r="N430" s="24"/>
      <c r="O430" s="24"/>
      <c r="P430" s="24"/>
      <c r="Q430" s="24"/>
      <c r="R430" s="24"/>
      <c r="S430" s="24"/>
      <c r="T430" s="24"/>
      <c r="U430" s="24"/>
    </row>
    <row r="431">
      <c r="A431" s="24"/>
      <c r="B431" s="24"/>
      <c r="C431" s="24"/>
      <c r="D431" s="24"/>
      <c r="E431" s="24"/>
      <c r="F431" s="24"/>
      <c r="G431" s="24"/>
      <c r="H431" s="24"/>
      <c r="I431" s="24"/>
      <c r="J431" s="24"/>
      <c r="K431" s="24"/>
      <c r="L431" s="24"/>
      <c r="M431" s="24"/>
      <c r="N431" s="24"/>
      <c r="O431" s="24"/>
      <c r="P431" s="24"/>
      <c r="Q431" s="24"/>
      <c r="R431" s="24"/>
      <c r="S431" s="24"/>
      <c r="T431" s="24"/>
      <c r="U431" s="24"/>
    </row>
    <row r="432">
      <c r="A432" s="24"/>
      <c r="B432" s="24"/>
      <c r="C432" s="24"/>
      <c r="D432" s="24"/>
      <c r="E432" s="24"/>
      <c r="F432" s="24"/>
      <c r="G432" s="24"/>
      <c r="H432" s="24"/>
      <c r="I432" s="24"/>
      <c r="J432" s="24"/>
      <c r="K432" s="24"/>
      <c r="L432" s="24"/>
      <c r="M432" s="24"/>
      <c r="N432" s="24"/>
      <c r="O432" s="24"/>
      <c r="P432" s="24"/>
      <c r="Q432" s="24"/>
      <c r="R432" s="24"/>
      <c r="S432" s="24"/>
      <c r="T432" s="24"/>
      <c r="U432" s="24"/>
    </row>
    <row r="433">
      <c r="A433" s="24"/>
      <c r="B433" s="24"/>
      <c r="C433" s="24"/>
      <c r="D433" s="24"/>
      <c r="E433" s="24"/>
      <c r="F433" s="24"/>
      <c r="G433" s="24"/>
      <c r="H433" s="24"/>
      <c r="I433" s="24"/>
      <c r="J433" s="24"/>
      <c r="K433" s="24"/>
      <c r="L433" s="24"/>
      <c r="M433" s="24"/>
      <c r="N433" s="24"/>
      <c r="O433" s="24"/>
      <c r="P433" s="24"/>
      <c r="Q433" s="24"/>
      <c r="R433" s="24"/>
      <c r="S433" s="24"/>
      <c r="T433" s="24"/>
      <c r="U433" s="24"/>
    </row>
    <row r="434">
      <c r="A434" s="24"/>
      <c r="B434" s="24"/>
      <c r="C434" s="24"/>
      <c r="D434" s="24"/>
      <c r="E434" s="24"/>
      <c r="F434" s="24"/>
      <c r="G434" s="24"/>
      <c r="H434" s="24"/>
      <c r="I434" s="24"/>
      <c r="J434" s="24"/>
      <c r="K434" s="24"/>
      <c r="L434" s="24"/>
      <c r="M434" s="24"/>
      <c r="N434" s="24"/>
      <c r="O434" s="24"/>
      <c r="P434" s="24"/>
      <c r="Q434" s="24"/>
      <c r="R434" s="24"/>
      <c r="S434" s="24"/>
      <c r="T434" s="24"/>
      <c r="U434" s="24"/>
    </row>
    <row r="435">
      <c r="A435" s="24"/>
      <c r="B435" s="24"/>
      <c r="C435" s="24"/>
      <c r="D435" s="24"/>
      <c r="E435" s="24"/>
      <c r="F435" s="24"/>
      <c r="G435" s="24"/>
      <c r="H435" s="24"/>
      <c r="I435" s="24"/>
      <c r="J435" s="24"/>
      <c r="K435" s="24"/>
      <c r="L435" s="24"/>
      <c r="M435" s="24"/>
      <c r="N435" s="24"/>
      <c r="O435" s="24"/>
      <c r="P435" s="24"/>
      <c r="Q435" s="24"/>
      <c r="R435" s="24"/>
      <c r="S435" s="24"/>
      <c r="T435" s="24"/>
      <c r="U435" s="24"/>
    </row>
    <row r="436">
      <c r="A436" s="24"/>
      <c r="B436" s="24"/>
      <c r="C436" s="24"/>
      <c r="D436" s="24"/>
      <c r="E436" s="24"/>
      <c r="F436" s="24"/>
      <c r="G436" s="24"/>
      <c r="H436" s="24"/>
      <c r="I436" s="24"/>
      <c r="J436" s="24"/>
      <c r="K436" s="24"/>
      <c r="L436" s="24"/>
      <c r="M436" s="24"/>
      <c r="N436" s="24"/>
      <c r="O436" s="24"/>
      <c r="P436" s="24"/>
      <c r="Q436" s="24"/>
      <c r="R436" s="24"/>
      <c r="S436" s="24"/>
      <c r="T436" s="24"/>
      <c r="U436" s="24"/>
    </row>
    <row r="437">
      <c r="A437" s="24"/>
      <c r="B437" s="24"/>
      <c r="C437" s="24"/>
      <c r="D437" s="24"/>
      <c r="E437" s="24"/>
      <c r="F437" s="24"/>
      <c r="G437" s="24"/>
      <c r="H437" s="24"/>
      <c r="I437" s="24"/>
      <c r="J437" s="24"/>
      <c r="K437" s="24"/>
      <c r="L437" s="24"/>
      <c r="M437" s="24"/>
      <c r="N437" s="24"/>
      <c r="O437" s="24"/>
      <c r="P437" s="24"/>
      <c r="Q437" s="24"/>
      <c r="R437" s="24"/>
      <c r="S437" s="24"/>
      <c r="T437" s="24"/>
      <c r="U437" s="24"/>
    </row>
    <row r="438">
      <c r="A438" s="24"/>
      <c r="B438" s="24"/>
      <c r="C438" s="24"/>
      <c r="D438" s="24"/>
      <c r="E438" s="24"/>
      <c r="F438" s="24"/>
      <c r="G438" s="24"/>
      <c r="H438" s="24"/>
      <c r="I438" s="24"/>
      <c r="J438" s="24"/>
      <c r="K438" s="24"/>
      <c r="L438" s="24"/>
      <c r="M438" s="24"/>
      <c r="N438" s="24"/>
      <c r="O438" s="24"/>
      <c r="P438" s="24"/>
      <c r="Q438" s="24"/>
      <c r="R438" s="24"/>
      <c r="S438" s="24"/>
      <c r="T438" s="24"/>
      <c r="U438" s="24"/>
    </row>
    <row r="439">
      <c r="A439" s="24"/>
      <c r="B439" s="24"/>
      <c r="C439" s="24"/>
      <c r="D439" s="24"/>
      <c r="E439" s="24"/>
      <c r="F439" s="24"/>
      <c r="G439" s="24"/>
      <c r="H439" s="24"/>
      <c r="I439" s="24"/>
      <c r="J439" s="24"/>
      <c r="K439" s="24"/>
      <c r="L439" s="24"/>
      <c r="M439" s="24"/>
      <c r="N439" s="24"/>
      <c r="O439" s="24"/>
      <c r="P439" s="24"/>
      <c r="Q439" s="24"/>
      <c r="R439" s="24"/>
      <c r="S439" s="24"/>
      <c r="T439" s="24"/>
      <c r="U439" s="24"/>
    </row>
    <row r="440">
      <c r="A440" s="24"/>
      <c r="B440" s="24"/>
      <c r="C440" s="24"/>
      <c r="D440" s="24"/>
      <c r="E440" s="24"/>
      <c r="F440" s="24"/>
      <c r="G440" s="24"/>
      <c r="H440" s="24"/>
      <c r="I440" s="24"/>
      <c r="J440" s="24"/>
      <c r="K440" s="24"/>
      <c r="L440" s="24"/>
      <c r="M440" s="24"/>
      <c r="N440" s="24"/>
      <c r="O440" s="24"/>
      <c r="P440" s="24"/>
      <c r="Q440" s="24"/>
      <c r="R440" s="24"/>
      <c r="S440" s="24"/>
      <c r="T440" s="24"/>
      <c r="U440" s="24"/>
    </row>
    <row r="441">
      <c r="A441" s="24"/>
      <c r="B441" s="24"/>
      <c r="C441" s="24"/>
      <c r="D441" s="24"/>
      <c r="E441" s="24"/>
      <c r="F441" s="24"/>
      <c r="G441" s="24"/>
      <c r="H441" s="24"/>
      <c r="I441" s="24"/>
      <c r="J441" s="24"/>
      <c r="K441" s="24"/>
      <c r="L441" s="24"/>
      <c r="M441" s="24"/>
      <c r="N441" s="24"/>
      <c r="O441" s="24"/>
      <c r="P441" s="24"/>
      <c r="Q441" s="24"/>
      <c r="R441" s="24"/>
      <c r="S441" s="24"/>
      <c r="T441" s="24"/>
      <c r="U441" s="24"/>
    </row>
    <row r="442">
      <c r="A442" s="24"/>
      <c r="B442" s="24"/>
      <c r="C442" s="24"/>
      <c r="D442" s="24"/>
      <c r="E442" s="24"/>
      <c r="F442" s="24"/>
      <c r="G442" s="24"/>
      <c r="H442" s="24"/>
      <c r="I442" s="24"/>
      <c r="J442" s="24"/>
      <c r="K442" s="24"/>
      <c r="L442" s="24"/>
      <c r="M442" s="24"/>
      <c r="N442" s="24"/>
      <c r="O442" s="24"/>
      <c r="P442" s="24"/>
      <c r="Q442" s="24"/>
      <c r="R442" s="24"/>
      <c r="S442" s="24"/>
      <c r="T442" s="24"/>
      <c r="U442" s="24"/>
    </row>
    <row r="443">
      <c r="A443" s="24"/>
      <c r="B443" s="24"/>
      <c r="C443" s="24"/>
      <c r="D443" s="24"/>
      <c r="E443" s="24"/>
      <c r="F443" s="24"/>
      <c r="G443" s="24"/>
      <c r="H443" s="24"/>
      <c r="I443" s="24"/>
      <c r="J443" s="24"/>
      <c r="K443" s="24"/>
      <c r="L443" s="24"/>
      <c r="M443" s="24"/>
      <c r="N443" s="24"/>
      <c r="O443" s="24"/>
      <c r="P443" s="24"/>
      <c r="Q443" s="24"/>
      <c r="R443" s="24"/>
      <c r="S443" s="24"/>
      <c r="T443" s="24"/>
      <c r="U443" s="24"/>
    </row>
    <row r="444">
      <c r="A444" s="24"/>
      <c r="B444" s="24"/>
      <c r="C444" s="24"/>
      <c r="D444" s="24"/>
      <c r="E444" s="24"/>
      <c r="F444" s="24"/>
      <c r="G444" s="24"/>
      <c r="H444" s="24"/>
      <c r="I444" s="24"/>
      <c r="J444" s="24"/>
      <c r="K444" s="24"/>
      <c r="L444" s="24"/>
      <c r="M444" s="24"/>
      <c r="N444" s="24"/>
      <c r="O444" s="24"/>
      <c r="P444" s="24"/>
      <c r="Q444" s="24"/>
      <c r="R444" s="24"/>
      <c r="S444" s="24"/>
      <c r="T444" s="24"/>
      <c r="U444" s="24"/>
    </row>
    <row r="445">
      <c r="A445" s="24"/>
      <c r="B445" s="24"/>
      <c r="C445" s="24"/>
      <c r="D445" s="24"/>
      <c r="E445" s="24"/>
      <c r="F445" s="24"/>
      <c r="G445" s="24"/>
      <c r="H445" s="24"/>
      <c r="I445" s="24"/>
      <c r="J445" s="24"/>
      <c r="K445" s="24"/>
      <c r="L445" s="24"/>
      <c r="M445" s="24"/>
      <c r="N445" s="24"/>
      <c r="O445" s="24"/>
      <c r="P445" s="24"/>
      <c r="Q445" s="24"/>
      <c r="R445" s="24"/>
      <c r="S445" s="24"/>
      <c r="T445" s="24"/>
      <c r="U445" s="24"/>
    </row>
    <row r="446">
      <c r="A446" s="24"/>
      <c r="B446" s="24"/>
      <c r="C446" s="24"/>
      <c r="D446" s="24"/>
      <c r="E446" s="24"/>
      <c r="F446" s="24"/>
      <c r="G446" s="24"/>
      <c r="H446" s="24"/>
      <c r="I446" s="24"/>
      <c r="J446" s="24"/>
      <c r="K446" s="24"/>
      <c r="L446" s="24"/>
      <c r="M446" s="24"/>
      <c r="N446" s="24"/>
      <c r="O446" s="24"/>
      <c r="P446" s="24"/>
      <c r="Q446" s="24"/>
      <c r="R446" s="24"/>
      <c r="S446" s="24"/>
      <c r="T446" s="24"/>
      <c r="U446" s="24"/>
    </row>
    <row r="447">
      <c r="A447" s="24"/>
      <c r="B447" s="24"/>
      <c r="C447" s="24"/>
      <c r="D447" s="24"/>
      <c r="E447" s="24"/>
      <c r="F447" s="24"/>
      <c r="G447" s="24"/>
      <c r="H447" s="24"/>
      <c r="I447" s="24"/>
      <c r="J447" s="24"/>
      <c r="K447" s="24"/>
      <c r="L447" s="24"/>
      <c r="M447" s="24"/>
      <c r="N447" s="24"/>
      <c r="O447" s="24"/>
      <c r="P447" s="24"/>
      <c r="Q447" s="24"/>
      <c r="R447" s="24"/>
      <c r="S447" s="24"/>
      <c r="T447" s="24"/>
      <c r="U447" s="24"/>
    </row>
    <row r="448">
      <c r="A448" s="24"/>
      <c r="B448" s="24"/>
      <c r="C448" s="24"/>
      <c r="D448" s="24"/>
      <c r="E448" s="24"/>
      <c r="F448" s="24"/>
      <c r="G448" s="24"/>
      <c r="H448" s="24"/>
      <c r="I448" s="24"/>
      <c r="J448" s="24"/>
      <c r="K448" s="24"/>
      <c r="L448" s="24"/>
      <c r="M448" s="24"/>
      <c r="N448" s="24"/>
      <c r="O448" s="24"/>
      <c r="P448" s="24"/>
      <c r="Q448" s="24"/>
      <c r="R448" s="24"/>
      <c r="S448" s="24"/>
      <c r="T448" s="24"/>
      <c r="U448" s="24"/>
    </row>
    <row r="449">
      <c r="A449" s="24"/>
      <c r="B449" s="24"/>
      <c r="C449" s="24"/>
      <c r="D449" s="24"/>
      <c r="E449" s="24"/>
      <c r="F449" s="24"/>
      <c r="G449" s="24"/>
      <c r="H449" s="24"/>
      <c r="I449" s="24"/>
      <c r="J449" s="24"/>
      <c r="K449" s="24"/>
      <c r="L449" s="24"/>
      <c r="M449" s="24"/>
      <c r="N449" s="24"/>
      <c r="O449" s="24"/>
      <c r="P449" s="24"/>
      <c r="Q449" s="24"/>
      <c r="R449" s="24"/>
      <c r="S449" s="24"/>
      <c r="T449" s="24"/>
      <c r="U449" s="24"/>
    </row>
    <row r="450">
      <c r="A450" s="24"/>
      <c r="B450" s="24"/>
      <c r="C450" s="24"/>
      <c r="D450" s="24"/>
      <c r="E450" s="24"/>
      <c r="F450" s="24"/>
      <c r="G450" s="24"/>
      <c r="H450" s="24"/>
      <c r="I450" s="24"/>
      <c r="J450" s="24"/>
      <c r="K450" s="24"/>
      <c r="L450" s="24"/>
      <c r="M450" s="24"/>
      <c r="N450" s="24"/>
      <c r="O450" s="24"/>
      <c r="P450" s="24"/>
      <c r="Q450" s="24"/>
      <c r="R450" s="24"/>
      <c r="S450" s="24"/>
      <c r="T450" s="24"/>
      <c r="U450" s="24"/>
    </row>
    <row r="451">
      <c r="A451" s="24"/>
      <c r="B451" s="24"/>
      <c r="C451" s="24"/>
      <c r="D451" s="24"/>
      <c r="E451" s="24"/>
      <c r="F451" s="24"/>
      <c r="G451" s="24"/>
      <c r="H451" s="24"/>
      <c r="I451" s="24"/>
      <c r="J451" s="24"/>
      <c r="K451" s="24"/>
      <c r="L451" s="24"/>
      <c r="M451" s="24"/>
      <c r="N451" s="24"/>
      <c r="O451" s="24"/>
      <c r="P451" s="24"/>
      <c r="Q451" s="24"/>
      <c r="R451" s="24"/>
      <c r="S451" s="24"/>
      <c r="T451" s="24"/>
      <c r="U451" s="24"/>
    </row>
    <row r="452">
      <c r="A452" s="24"/>
      <c r="B452" s="24"/>
      <c r="C452" s="24"/>
      <c r="D452" s="24"/>
      <c r="E452" s="24"/>
      <c r="F452" s="24"/>
      <c r="G452" s="24"/>
      <c r="H452" s="24"/>
      <c r="I452" s="24"/>
      <c r="J452" s="24"/>
      <c r="K452" s="24"/>
      <c r="L452" s="24"/>
      <c r="M452" s="24"/>
      <c r="N452" s="24"/>
      <c r="O452" s="24"/>
      <c r="P452" s="24"/>
      <c r="Q452" s="24"/>
      <c r="R452" s="24"/>
      <c r="S452" s="24"/>
      <c r="T452" s="24"/>
      <c r="U452" s="24"/>
    </row>
    <row r="453">
      <c r="A453" s="24"/>
      <c r="B453" s="24"/>
      <c r="C453" s="24"/>
      <c r="D453" s="24"/>
      <c r="E453" s="24"/>
      <c r="F453" s="24"/>
      <c r="G453" s="24"/>
      <c r="H453" s="24"/>
      <c r="I453" s="24"/>
      <c r="J453" s="24"/>
      <c r="K453" s="24"/>
      <c r="L453" s="24"/>
      <c r="M453" s="24"/>
      <c r="N453" s="24"/>
      <c r="O453" s="24"/>
      <c r="P453" s="24"/>
      <c r="Q453" s="24"/>
      <c r="R453" s="24"/>
      <c r="S453" s="24"/>
      <c r="T453" s="24"/>
      <c r="U453" s="24"/>
    </row>
    <row r="454">
      <c r="A454" s="24"/>
      <c r="B454" s="24"/>
      <c r="C454" s="24"/>
      <c r="D454" s="24"/>
      <c r="E454" s="24"/>
      <c r="F454" s="24"/>
      <c r="G454" s="24"/>
      <c r="H454" s="24"/>
      <c r="I454" s="24"/>
      <c r="J454" s="24"/>
      <c r="K454" s="24"/>
      <c r="L454" s="24"/>
      <c r="M454" s="24"/>
      <c r="N454" s="24"/>
      <c r="O454" s="24"/>
      <c r="P454" s="24"/>
      <c r="Q454" s="24"/>
      <c r="R454" s="24"/>
      <c r="S454" s="24"/>
      <c r="T454" s="24"/>
      <c r="U454" s="24"/>
    </row>
    <row r="455">
      <c r="A455" s="24"/>
      <c r="B455" s="24"/>
      <c r="C455" s="24"/>
      <c r="D455" s="24"/>
      <c r="E455" s="24"/>
      <c r="F455" s="24"/>
      <c r="G455" s="24"/>
      <c r="H455" s="24"/>
      <c r="I455" s="24"/>
      <c r="J455" s="24"/>
      <c r="K455" s="24"/>
      <c r="L455" s="24"/>
      <c r="M455" s="24"/>
      <c r="N455" s="24"/>
      <c r="O455" s="24"/>
      <c r="P455" s="24"/>
      <c r="Q455" s="24"/>
      <c r="R455" s="24"/>
      <c r="S455" s="24"/>
      <c r="T455" s="24"/>
      <c r="U455" s="24"/>
    </row>
    <row r="456">
      <c r="A456" s="24"/>
      <c r="B456" s="24"/>
      <c r="C456" s="24"/>
      <c r="D456" s="24"/>
      <c r="E456" s="24"/>
      <c r="F456" s="24"/>
      <c r="G456" s="24"/>
      <c r="H456" s="24"/>
      <c r="I456" s="24"/>
      <c r="J456" s="24"/>
      <c r="K456" s="24"/>
      <c r="L456" s="24"/>
      <c r="M456" s="24"/>
      <c r="N456" s="24"/>
      <c r="O456" s="24"/>
      <c r="P456" s="24"/>
      <c r="Q456" s="24"/>
      <c r="R456" s="24"/>
      <c r="S456" s="24"/>
      <c r="T456" s="24"/>
      <c r="U456" s="24"/>
    </row>
    <row r="457">
      <c r="A457" s="24"/>
      <c r="B457" s="24"/>
      <c r="C457" s="24"/>
      <c r="D457" s="24"/>
      <c r="E457" s="24"/>
      <c r="F457" s="24"/>
      <c r="G457" s="24"/>
      <c r="H457" s="24"/>
      <c r="I457" s="24"/>
      <c r="J457" s="24"/>
      <c r="K457" s="24"/>
      <c r="L457" s="24"/>
      <c r="M457" s="24"/>
      <c r="N457" s="24"/>
      <c r="O457" s="24"/>
      <c r="P457" s="24"/>
      <c r="Q457" s="24"/>
      <c r="R457" s="24"/>
      <c r="S457" s="24"/>
      <c r="T457" s="24"/>
      <c r="U457" s="24"/>
    </row>
    <row r="458">
      <c r="A458" s="24"/>
      <c r="B458" s="24"/>
      <c r="C458" s="24"/>
      <c r="D458" s="24"/>
      <c r="E458" s="24"/>
      <c r="F458" s="24"/>
      <c r="G458" s="24"/>
      <c r="H458" s="24"/>
      <c r="I458" s="24"/>
      <c r="J458" s="24"/>
      <c r="K458" s="24"/>
      <c r="L458" s="24"/>
      <c r="M458" s="24"/>
      <c r="N458" s="24"/>
      <c r="O458" s="24"/>
      <c r="P458" s="24"/>
      <c r="Q458" s="24"/>
      <c r="R458" s="24"/>
      <c r="S458" s="24"/>
      <c r="T458" s="24"/>
      <c r="U458" s="24"/>
    </row>
    <row r="459">
      <c r="A459" s="24"/>
      <c r="B459" s="24"/>
      <c r="C459" s="24"/>
      <c r="D459" s="24"/>
      <c r="E459" s="24"/>
      <c r="F459" s="24"/>
      <c r="G459" s="24"/>
      <c r="H459" s="24"/>
      <c r="I459" s="24"/>
      <c r="J459" s="24"/>
      <c r="K459" s="24"/>
      <c r="L459" s="24"/>
      <c r="M459" s="24"/>
      <c r="N459" s="24"/>
      <c r="O459" s="24"/>
      <c r="P459" s="24"/>
      <c r="Q459" s="24"/>
      <c r="R459" s="24"/>
      <c r="S459" s="24"/>
      <c r="T459" s="24"/>
      <c r="U459" s="24"/>
    </row>
    <row r="460">
      <c r="A460" s="24"/>
      <c r="B460" s="24"/>
      <c r="C460" s="24"/>
      <c r="D460" s="24"/>
      <c r="E460" s="24"/>
      <c r="F460" s="24"/>
      <c r="G460" s="24"/>
      <c r="H460" s="24"/>
      <c r="I460" s="24"/>
      <c r="J460" s="24"/>
      <c r="K460" s="24"/>
      <c r="L460" s="24"/>
      <c r="M460" s="24"/>
      <c r="N460" s="24"/>
      <c r="O460" s="24"/>
      <c r="P460" s="24"/>
      <c r="Q460" s="24"/>
      <c r="R460" s="24"/>
      <c r="S460" s="24"/>
      <c r="T460" s="24"/>
      <c r="U460" s="24"/>
    </row>
    <row r="461">
      <c r="A461" s="24"/>
      <c r="B461" s="24"/>
      <c r="C461" s="24"/>
      <c r="D461" s="24"/>
      <c r="E461" s="24"/>
      <c r="F461" s="24"/>
      <c r="G461" s="24"/>
      <c r="H461" s="24"/>
      <c r="I461" s="24"/>
      <c r="J461" s="24"/>
      <c r="K461" s="24"/>
      <c r="L461" s="24"/>
      <c r="M461" s="24"/>
      <c r="N461" s="24"/>
      <c r="O461" s="24"/>
      <c r="P461" s="24"/>
      <c r="Q461" s="24"/>
      <c r="R461" s="24"/>
      <c r="S461" s="24"/>
      <c r="T461" s="24"/>
      <c r="U461" s="24"/>
    </row>
    <row r="462">
      <c r="A462" s="24"/>
      <c r="B462" s="24"/>
      <c r="C462" s="24"/>
      <c r="D462" s="24"/>
      <c r="E462" s="24"/>
      <c r="F462" s="24"/>
      <c r="G462" s="24"/>
      <c r="H462" s="24"/>
      <c r="I462" s="24"/>
      <c r="J462" s="24"/>
      <c r="K462" s="24"/>
      <c r="L462" s="24"/>
      <c r="M462" s="24"/>
      <c r="N462" s="24"/>
      <c r="O462" s="24"/>
      <c r="P462" s="24"/>
      <c r="Q462" s="24"/>
      <c r="R462" s="24"/>
      <c r="S462" s="24"/>
      <c r="T462" s="24"/>
      <c r="U462" s="24"/>
    </row>
    <row r="463">
      <c r="A463" s="24"/>
      <c r="B463" s="24"/>
      <c r="C463" s="24"/>
      <c r="D463" s="24"/>
      <c r="E463" s="24"/>
      <c r="F463" s="24"/>
      <c r="G463" s="24"/>
      <c r="H463" s="24"/>
      <c r="I463" s="24"/>
      <c r="J463" s="24"/>
      <c r="K463" s="24"/>
      <c r="L463" s="24"/>
      <c r="M463" s="24"/>
      <c r="N463" s="24"/>
      <c r="O463" s="24"/>
      <c r="P463" s="24"/>
      <c r="Q463" s="24"/>
      <c r="R463" s="24"/>
      <c r="S463" s="24"/>
      <c r="T463" s="24"/>
      <c r="U463" s="24"/>
    </row>
    <row r="464">
      <c r="A464" s="24"/>
      <c r="B464" s="24"/>
      <c r="C464" s="24"/>
      <c r="D464" s="24"/>
      <c r="E464" s="24"/>
      <c r="F464" s="24"/>
      <c r="G464" s="24"/>
      <c r="H464" s="24"/>
      <c r="I464" s="24"/>
      <c r="J464" s="24"/>
      <c r="K464" s="24"/>
      <c r="L464" s="24"/>
      <c r="M464" s="24"/>
      <c r="N464" s="24"/>
      <c r="O464" s="24"/>
      <c r="P464" s="24"/>
      <c r="Q464" s="24"/>
      <c r="R464" s="24"/>
      <c r="S464" s="24"/>
      <c r="T464" s="24"/>
      <c r="U464" s="24"/>
    </row>
    <row r="465">
      <c r="A465" s="24"/>
      <c r="B465" s="24"/>
      <c r="C465" s="24"/>
      <c r="D465" s="24"/>
      <c r="E465" s="24"/>
      <c r="F465" s="24"/>
      <c r="G465" s="24"/>
      <c r="H465" s="24"/>
      <c r="I465" s="24"/>
      <c r="J465" s="24"/>
      <c r="K465" s="24"/>
      <c r="L465" s="24"/>
      <c r="M465" s="24"/>
      <c r="N465" s="24"/>
      <c r="O465" s="24"/>
      <c r="P465" s="24"/>
      <c r="Q465" s="24"/>
      <c r="R465" s="24"/>
      <c r="S465" s="24"/>
      <c r="T465" s="24"/>
      <c r="U465" s="24"/>
    </row>
    <row r="466">
      <c r="A466" s="24"/>
      <c r="B466" s="24"/>
      <c r="C466" s="24"/>
      <c r="D466" s="24"/>
      <c r="E466" s="24"/>
      <c r="F466" s="24"/>
      <c r="G466" s="24"/>
      <c r="H466" s="24"/>
      <c r="I466" s="24"/>
      <c r="J466" s="24"/>
      <c r="K466" s="24"/>
      <c r="L466" s="24"/>
      <c r="M466" s="24"/>
      <c r="N466" s="24"/>
      <c r="O466" s="24"/>
      <c r="P466" s="24"/>
      <c r="Q466" s="24"/>
      <c r="R466" s="24"/>
      <c r="S466" s="24"/>
      <c r="T466" s="24"/>
      <c r="U466" s="24"/>
    </row>
    <row r="467">
      <c r="A467" s="24"/>
      <c r="B467" s="24"/>
      <c r="C467" s="24"/>
      <c r="D467" s="24"/>
      <c r="E467" s="24"/>
      <c r="F467" s="24"/>
      <c r="G467" s="24"/>
      <c r="H467" s="24"/>
      <c r="I467" s="24"/>
      <c r="J467" s="24"/>
      <c r="K467" s="24"/>
      <c r="L467" s="24"/>
      <c r="M467" s="24"/>
      <c r="N467" s="24"/>
      <c r="O467" s="24"/>
      <c r="P467" s="24"/>
      <c r="Q467" s="24"/>
      <c r="R467" s="24"/>
      <c r="S467" s="24"/>
      <c r="T467" s="24"/>
      <c r="U467" s="24"/>
    </row>
    <row r="468">
      <c r="A468" s="24"/>
      <c r="B468" s="24"/>
      <c r="C468" s="24"/>
      <c r="D468" s="24"/>
      <c r="E468" s="24"/>
      <c r="F468" s="24"/>
      <c r="G468" s="24"/>
      <c r="H468" s="24"/>
      <c r="I468" s="24"/>
      <c r="J468" s="24"/>
      <c r="K468" s="24"/>
      <c r="L468" s="24"/>
      <c r="M468" s="24"/>
      <c r="N468" s="24"/>
      <c r="O468" s="24"/>
      <c r="P468" s="24"/>
      <c r="Q468" s="24"/>
      <c r="R468" s="24"/>
      <c r="S468" s="24"/>
      <c r="T468" s="24"/>
      <c r="U468" s="24"/>
    </row>
    <row r="469">
      <c r="A469" s="24"/>
      <c r="B469" s="24"/>
      <c r="C469" s="24"/>
      <c r="D469" s="24"/>
      <c r="E469" s="24"/>
      <c r="F469" s="24"/>
      <c r="G469" s="24"/>
      <c r="H469" s="24"/>
      <c r="I469" s="24"/>
      <c r="J469" s="24"/>
      <c r="K469" s="24"/>
      <c r="L469" s="24"/>
      <c r="M469" s="24"/>
      <c r="N469" s="24"/>
      <c r="O469" s="24"/>
      <c r="P469" s="24"/>
      <c r="Q469" s="24"/>
      <c r="R469" s="24"/>
      <c r="S469" s="24"/>
      <c r="T469" s="24"/>
      <c r="U469" s="24"/>
    </row>
    <row r="470">
      <c r="A470" s="24"/>
      <c r="B470" s="24"/>
      <c r="C470" s="24"/>
      <c r="D470" s="24"/>
      <c r="E470" s="24"/>
      <c r="F470" s="24"/>
      <c r="G470" s="24"/>
      <c r="H470" s="24"/>
      <c r="I470" s="24"/>
      <c r="J470" s="24"/>
      <c r="K470" s="24"/>
      <c r="L470" s="24"/>
      <c r="M470" s="24"/>
      <c r="N470" s="24"/>
      <c r="O470" s="24"/>
      <c r="P470" s="24"/>
      <c r="Q470" s="24"/>
      <c r="R470" s="24"/>
      <c r="S470" s="24"/>
      <c r="T470" s="24"/>
      <c r="U470" s="24"/>
    </row>
    <row r="471">
      <c r="A471" s="24"/>
      <c r="B471" s="24"/>
      <c r="C471" s="24"/>
      <c r="D471" s="24"/>
      <c r="E471" s="24"/>
      <c r="F471" s="24"/>
      <c r="G471" s="24"/>
      <c r="H471" s="24"/>
      <c r="I471" s="24"/>
      <c r="J471" s="24"/>
      <c r="K471" s="24"/>
      <c r="L471" s="24"/>
      <c r="M471" s="24"/>
      <c r="N471" s="24"/>
      <c r="O471" s="24"/>
      <c r="P471" s="24"/>
      <c r="Q471" s="24"/>
      <c r="R471" s="24"/>
      <c r="S471" s="24"/>
      <c r="T471" s="24"/>
      <c r="U471" s="24"/>
    </row>
    <row r="472">
      <c r="A472" s="24"/>
      <c r="B472" s="24"/>
      <c r="C472" s="24"/>
      <c r="D472" s="24"/>
      <c r="E472" s="24"/>
      <c r="F472" s="24"/>
      <c r="G472" s="24"/>
      <c r="H472" s="24"/>
      <c r="I472" s="24"/>
      <c r="J472" s="24"/>
      <c r="K472" s="24"/>
      <c r="L472" s="24"/>
      <c r="M472" s="24"/>
      <c r="N472" s="24"/>
      <c r="O472" s="24"/>
      <c r="P472" s="24"/>
      <c r="Q472" s="24"/>
      <c r="R472" s="24"/>
      <c r="S472" s="24"/>
      <c r="T472" s="24"/>
      <c r="U472" s="24"/>
    </row>
    <row r="473">
      <c r="A473" s="24"/>
      <c r="B473" s="24"/>
      <c r="C473" s="24"/>
      <c r="D473" s="24"/>
      <c r="E473" s="24"/>
      <c r="F473" s="24"/>
      <c r="G473" s="24"/>
      <c r="H473" s="24"/>
      <c r="I473" s="24"/>
      <c r="J473" s="24"/>
      <c r="K473" s="24"/>
      <c r="L473" s="24"/>
      <c r="M473" s="24"/>
      <c r="N473" s="24"/>
      <c r="O473" s="24"/>
      <c r="P473" s="24"/>
      <c r="Q473" s="24"/>
      <c r="R473" s="24"/>
      <c r="S473" s="24"/>
      <c r="T473" s="24"/>
      <c r="U473" s="24"/>
    </row>
    <row r="474">
      <c r="A474" s="24"/>
      <c r="B474" s="24"/>
      <c r="C474" s="24"/>
      <c r="D474" s="24"/>
      <c r="E474" s="24"/>
      <c r="F474" s="24"/>
      <c r="G474" s="24"/>
      <c r="H474" s="24"/>
      <c r="I474" s="24"/>
      <c r="J474" s="24"/>
      <c r="K474" s="24"/>
      <c r="L474" s="24"/>
      <c r="M474" s="24"/>
      <c r="N474" s="24"/>
      <c r="O474" s="24"/>
      <c r="P474" s="24"/>
      <c r="Q474" s="24"/>
      <c r="R474" s="24"/>
      <c r="S474" s="24"/>
      <c r="T474" s="24"/>
      <c r="U474" s="24"/>
    </row>
    <row r="475">
      <c r="A475" s="24"/>
      <c r="B475" s="24"/>
      <c r="C475" s="24"/>
      <c r="D475" s="24"/>
      <c r="E475" s="24"/>
      <c r="F475" s="24"/>
      <c r="G475" s="24"/>
      <c r="H475" s="24"/>
      <c r="I475" s="24"/>
      <c r="J475" s="24"/>
      <c r="K475" s="24"/>
      <c r="L475" s="24"/>
      <c r="M475" s="24"/>
      <c r="N475" s="24"/>
      <c r="O475" s="24"/>
      <c r="P475" s="24"/>
      <c r="Q475" s="24"/>
      <c r="R475" s="24"/>
      <c r="S475" s="24"/>
      <c r="T475" s="24"/>
      <c r="U475" s="24"/>
    </row>
    <row r="476">
      <c r="A476" s="24"/>
      <c r="B476" s="24"/>
      <c r="C476" s="24"/>
      <c r="D476" s="24"/>
      <c r="E476" s="24"/>
      <c r="F476" s="24"/>
      <c r="G476" s="24"/>
      <c r="H476" s="24"/>
      <c r="I476" s="24"/>
      <c r="J476" s="24"/>
      <c r="K476" s="24"/>
      <c r="L476" s="24"/>
      <c r="M476" s="24"/>
      <c r="N476" s="24"/>
      <c r="O476" s="24"/>
      <c r="P476" s="24"/>
      <c r="Q476" s="24"/>
      <c r="R476" s="24"/>
      <c r="S476" s="24"/>
      <c r="T476" s="24"/>
      <c r="U476" s="24"/>
    </row>
    <row r="477">
      <c r="A477" s="24"/>
      <c r="B477" s="24"/>
      <c r="C477" s="24"/>
      <c r="D477" s="24"/>
      <c r="E477" s="24"/>
      <c r="F477" s="24"/>
      <c r="G477" s="24"/>
      <c r="H477" s="24"/>
      <c r="I477" s="24"/>
      <c r="J477" s="24"/>
      <c r="K477" s="24"/>
      <c r="L477" s="24"/>
      <c r="M477" s="24"/>
      <c r="N477" s="24"/>
      <c r="O477" s="24"/>
      <c r="P477" s="24"/>
      <c r="Q477" s="24"/>
      <c r="R477" s="24"/>
      <c r="S477" s="24"/>
      <c r="T477" s="24"/>
      <c r="U477" s="24"/>
    </row>
    <row r="478">
      <c r="A478" s="24"/>
      <c r="B478" s="24"/>
      <c r="C478" s="24"/>
      <c r="D478" s="24"/>
      <c r="E478" s="24"/>
      <c r="F478" s="24"/>
      <c r="G478" s="24"/>
      <c r="H478" s="24"/>
      <c r="I478" s="24"/>
      <c r="J478" s="24"/>
      <c r="K478" s="24"/>
      <c r="L478" s="24"/>
      <c r="M478" s="24"/>
      <c r="N478" s="24"/>
      <c r="O478" s="24"/>
      <c r="P478" s="24"/>
      <c r="Q478" s="24"/>
      <c r="R478" s="24"/>
      <c r="S478" s="24"/>
      <c r="T478" s="24"/>
      <c r="U478" s="24"/>
    </row>
    <row r="479">
      <c r="A479" s="24"/>
      <c r="B479" s="24"/>
      <c r="C479" s="24"/>
      <c r="D479" s="24"/>
      <c r="E479" s="24"/>
      <c r="F479" s="24"/>
      <c r="G479" s="24"/>
      <c r="H479" s="24"/>
      <c r="I479" s="24"/>
      <c r="J479" s="24"/>
      <c r="K479" s="24"/>
      <c r="L479" s="24"/>
      <c r="M479" s="24"/>
      <c r="N479" s="24"/>
      <c r="O479" s="24"/>
      <c r="P479" s="24"/>
      <c r="Q479" s="24"/>
      <c r="R479" s="24"/>
      <c r="S479" s="24"/>
      <c r="T479" s="24"/>
      <c r="U479" s="24"/>
    </row>
    <row r="480">
      <c r="A480" s="24"/>
      <c r="B480" s="24"/>
      <c r="C480" s="24"/>
      <c r="D480" s="24"/>
      <c r="E480" s="24"/>
      <c r="F480" s="24"/>
      <c r="G480" s="24"/>
      <c r="H480" s="24"/>
      <c r="I480" s="24"/>
      <c r="J480" s="24"/>
      <c r="K480" s="24"/>
      <c r="L480" s="24"/>
      <c r="M480" s="24"/>
      <c r="N480" s="24"/>
      <c r="O480" s="24"/>
      <c r="P480" s="24"/>
      <c r="Q480" s="24"/>
      <c r="R480" s="24"/>
      <c r="S480" s="24"/>
      <c r="T480" s="24"/>
      <c r="U480" s="24"/>
    </row>
    <row r="481">
      <c r="A481" s="24"/>
      <c r="B481" s="24"/>
      <c r="C481" s="24"/>
      <c r="D481" s="24"/>
      <c r="E481" s="24"/>
      <c r="F481" s="24"/>
      <c r="G481" s="24"/>
      <c r="H481" s="24"/>
      <c r="I481" s="24"/>
      <c r="J481" s="24"/>
      <c r="K481" s="24"/>
      <c r="L481" s="24"/>
      <c r="M481" s="24"/>
      <c r="N481" s="24"/>
      <c r="O481" s="24"/>
      <c r="P481" s="24"/>
      <c r="Q481" s="24"/>
      <c r="R481" s="24"/>
      <c r="S481" s="24"/>
      <c r="T481" s="24"/>
      <c r="U481" s="24"/>
    </row>
    <row r="482">
      <c r="A482" s="24"/>
      <c r="B482" s="24"/>
      <c r="C482" s="24"/>
      <c r="D482" s="24"/>
      <c r="E482" s="24"/>
      <c r="F482" s="24"/>
      <c r="G482" s="24"/>
      <c r="H482" s="24"/>
      <c r="I482" s="24"/>
      <c r="J482" s="24"/>
      <c r="K482" s="24"/>
      <c r="L482" s="24"/>
      <c r="M482" s="24"/>
      <c r="N482" s="24"/>
      <c r="O482" s="24"/>
      <c r="P482" s="24"/>
      <c r="Q482" s="24"/>
      <c r="R482" s="24"/>
      <c r="S482" s="24"/>
      <c r="T482" s="24"/>
      <c r="U482" s="24"/>
    </row>
    <row r="483">
      <c r="A483" s="24"/>
      <c r="B483" s="24"/>
      <c r="C483" s="24"/>
      <c r="D483" s="24"/>
      <c r="E483" s="24"/>
      <c r="F483" s="24"/>
      <c r="G483" s="24"/>
      <c r="H483" s="24"/>
      <c r="I483" s="24"/>
      <c r="J483" s="24"/>
      <c r="K483" s="24"/>
      <c r="L483" s="24"/>
      <c r="M483" s="24"/>
      <c r="N483" s="24"/>
      <c r="O483" s="24"/>
      <c r="P483" s="24"/>
      <c r="Q483" s="24"/>
      <c r="R483" s="24"/>
      <c r="S483" s="24"/>
      <c r="T483" s="24"/>
      <c r="U483" s="24"/>
    </row>
    <row r="484">
      <c r="A484" s="24"/>
      <c r="B484" s="24"/>
      <c r="C484" s="24"/>
      <c r="D484" s="24"/>
      <c r="E484" s="24"/>
      <c r="F484" s="24"/>
      <c r="G484" s="24"/>
      <c r="H484" s="24"/>
      <c r="I484" s="24"/>
      <c r="J484" s="24"/>
      <c r="K484" s="24"/>
      <c r="L484" s="24"/>
      <c r="M484" s="24"/>
      <c r="N484" s="24"/>
      <c r="O484" s="24"/>
      <c r="P484" s="24"/>
      <c r="Q484" s="24"/>
      <c r="R484" s="24"/>
      <c r="S484" s="24"/>
      <c r="T484" s="24"/>
      <c r="U484" s="24"/>
    </row>
    <row r="485">
      <c r="A485" s="24"/>
      <c r="B485" s="24"/>
      <c r="C485" s="24"/>
      <c r="D485" s="24"/>
      <c r="E485" s="24"/>
      <c r="F485" s="24"/>
      <c r="G485" s="24"/>
      <c r="H485" s="24"/>
      <c r="I485" s="24"/>
      <c r="J485" s="24"/>
      <c r="K485" s="24"/>
      <c r="L485" s="24"/>
      <c r="M485" s="24"/>
      <c r="N485" s="24"/>
      <c r="O485" s="24"/>
      <c r="P485" s="24"/>
      <c r="Q485" s="24"/>
      <c r="R485" s="24"/>
      <c r="S485" s="24"/>
      <c r="T485" s="24"/>
      <c r="U485" s="24"/>
    </row>
    <row r="486">
      <c r="A486" s="24"/>
      <c r="B486" s="24"/>
      <c r="C486" s="24"/>
      <c r="D486" s="24"/>
      <c r="E486" s="24"/>
      <c r="F486" s="24"/>
      <c r="G486" s="24"/>
      <c r="H486" s="24"/>
      <c r="I486" s="24"/>
      <c r="J486" s="24"/>
      <c r="K486" s="24"/>
      <c r="L486" s="24"/>
      <c r="M486" s="24"/>
      <c r="N486" s="24"/>
      <c r="O486" s="24"/>
      <c r="P486" s="24"/>
      <c r="Q486" s="24"/>
      <c r="R486" s="24"/>
      <c r="S486" s="24"/>
      <c r="T486" s="24"/>
      <c r="U486" s="24"/>
    </row>
    <row r="487">
      <c r="A487" s="24"/>
      <c r="B487" s="24"/>
      <c r="C487" s="24"/>
      <c r="D487" s="24"/>
      <c r="E487" s="24"/>
      <c r="F487" s="24"/>
      <c r="G487" s="24"/>
      <c r="H487" s="24"/>
      <c r="I487" s="24"/>
      <c r="J487" s="24"/>
      <c r="K487" s="24"/>
      <c r="L487" s="24"/>
      <c r="M487" s="24"/>
      <c r="N487" s="24"/>
      <c r="O487" s="24"/>
      <c r="P487" s="24"/>
      <c r="Q487" s="24"/>
      <c r="R487" s="24"/>
      <c r="S487" s="24"/>
      <c r="T487" s="24"/>
      <c r="U487" s="24"/>
    </row>
    <row r="488">
      <c r="A488" s="24"/>
      <c r="B488" s="24"/>
      <c r="C488" s="24"/>
      <c r="D488" s="24"/>
      <c r="E488" s="24"/>
      <c r="F488" s="24"/>
      <c r="G488" s="24"/>
      <c r="H488" s="24"/>
      <c r="I488" s="24"/>
      <c r="J488" s="24"/>
      <c r="K488" s="24"/>
      <c r="L488" s="24"/>
      <c r="M488" s="24"/>
      <c r="N488" s="24"/>
      <c r="O488" s="24"/>
      <c r="P488" s="24"/>
      <c r="Q488" s="24"/>
      <c r="R488" s="24"/>
      <c r="S488" s="24"/>
      <c r="T488" s="24"/>
      <c r="U488" s="24"/>
    </row>
    <row r="489">
      <c r="A489" s="24"/>
      <c r="B489" s="24"/>
      <c r="C489" s="24"/>
      <c r="D489" s="24"/>
      <c r="E489" s="24"/>
      <c r="F489" s="24"/>
      <c r="G489" s="24"/>
      <c r="H489" s="24"/>
      <c r="I489" s="24"/>
      <c r="J489" s="24"/>
      <c r="K489" s="24"/>
      <c r="L489" s="24"/>
      <c r="M489" s="24"/>
      <c r="N489" s="24"/>
      <c r="O489" s="24"/>
      <c r="P489" s="24"/>
      <c r="Q489" s="24"/>
      <c r="R489" s="24"/>
      <c r="S489" s="24"/>
      <c r="T489" s="24"/>
      <c r="U489" s="24"/>
    </row>
    <row r="490">
      <c r="A490" s="24"/>
      <c r="B490" s="24"/>
      <c r="C490" s="24"/>
      <c r="D490" s="24"/>
      <c r="E490" s="24"/>
      <c r="F490" s="24"/>
      <c r="G490" s="24"/>
      <c r="H490" s="24"/>
      <c r="I490" s="24"/>
      <c r="J490" s="24"/>
      <c r="K490" s="24"/>
      <c r="L490" s="24"/>
      <c r="M490" s="24"/>
      <c r="N490" s="24"/>
      <c r="O490" s="24"/>
      <c r="P490" s="24"/>
      <c r="Q490" s="24"/>
      <c r="R490" s="24"/>
      <c r="S490" s="24"/>
      <c r="T490" s="24"/>
      <c r="U490" s="24"/>
    </row>
    <row r="491">
      <c r="A491" s="24"/>
      <c r="B491" s="24"/>
      <c r="C491" s="24"/>
      <c r="D491" s="24"/>
      <c r="E491" s="24"/>
      <c r="F491" s="24"/>
      <c r="G491" s="24"/>
      <c r="H491" s="24"/>
      <c r="I491" s="24"/>
      <c r="J491" s="24"/>
      <c r="K491" s="24"/>
      <c r="L491" s="24"/>
      <c r="M491" s="24"/>
      <c r="N491" s="24"/>
      <c r="O491" s="24"/>
      <c r="P491" s="24"/>
      <c r="Q491" s="24"/>
      <c r="R491" s="24"/>
      <c r="S491" s="24"/>
      <c r="T491" s="24"/>
      <c r="U491" s="24"/>
    </row>
    <row r="492">
      <c r="A492" s="24"/>
      <c r="B492" s="24"/>
      <c r="C492" s="24"/>
      <c r="D492" s="24"/>
      <c r="E492" s="24"/>
      <c r="F492" s="24"/>
      <c r="G492" s="24"/>
      <c r="H492" s="24"/>
      <c r="I492" s="24"/>
      <c r="J492" s="24"/>
      <c r="K492" s="24"/>
      <c r="L492" s="24"/>
      <c r="M492" s="24"/>
      <c r="N492" s="24"/>
      <c r="O492" s="24"/>
      <c r="P492" s="24"/>
      <c r="Q492" s="24"/>
      <c r="R492" s="24"/>
      <c r="S492" s="24"/>
      <c r="T492" s="24"/>
      <c r="U492" s="24"/>
    </row>
    <row r="493">
      <c r="A493" s="24"/>
      <c r="B493" s="24"/>
      <c r="C493" s="24"/>
      <c r="D493" s="24"/>
      <c r="E493" s="24"/>
      <c r="F493" s="24"/>
      <c r="G493" s="24"/>
      <c r="H493" s="24"/>
      <c r="I493" s="24"/>
      <c r="J493" s="24"/>
      <c r="K493" s="24"/>
      <c r="L493" s="24"/>
      <c r="M493" s="24"/>
      <c r="N493" s="24"/>
      <c r="O493" s="24"/>
      <c r="P493" s="24"/>
      <c r="Q493" s="24"/>
      <c r="R493" s="24"/>
      <c r="S493" s="24"/>
      <c r="T493" s="24"/>
      <c r="U493" s="24"/>
    </row>
    <row r="494">
      <c r="A494" s="24"/>
      <c r="B494" s="24"/>
      <c r="C494" s="24"/>
      <c r="D494" s="24"/>
      <c r="E494" s="24"/>
      <c r="F494" s="24"/>
      <c r="G494" s="24"/>
      <c r="H494" s="24"/>
      <c r="I494" s="24"/>
      <c r="J494" s="24"/>
      <c r="K494" s="24"/>
      <c r="L494" s="24"/>
      <c r="M494" s="24"/>
      <c r="N494" s="24"/>
      <c r="O494" s="24"/>
      <c r="P494" s="24"/>
      <c r="Q494" s="24"/>
      <c r="R494" s="24"/>
      <c r="S494" s="24"/>
      <c r="T494" s="24"/>
      <c r="U494" s="24"/>
    </row>
    <row r="495">
      <c r="A495" s="24"/>
      <c r="B495" s="24"/>
      <c r="C495" s="24"/>
      <c r="D495" s="24"/>
      <c r="E495" s="24"/>
      <c r="F495" s="24"/>
      <c r="G495" s="24"/>
      <c r="H495" s="24"/>
      <c r="I495" s="24"/>
      <c r="J495" s="24"/>
      <c r="K495" s="24"/>
      <c r="L495" s="24"/>
      <c r="M495" s="24"/>
      <c r="N495" s="24"/>
      <c r="O495" s="24"/>
      <c r="P495" s="24"/>
      <c r="Q495" s="24"/>
      <c r="R495" s="24"/>
      <c r="S495" s="24"/>
      <c r="T495" s="24"/>
      <c r="U495" s="24"/>
    </row>
    <row r="496">
      <c r="A496" s="24"/>
      <c r="B496" s="24"/>
      <c r="C496" s="24"/>
      <c r="D496" s="24"/>
      <c r="E496" s="24"/>
      <c r="F496" s="24"/>
      <c r="G496" s="24"/>
      <c r="H496" s="24"/>
      <c r="I496" s="24"/>
      <c r="J496" s="24"/>
      <c r="K496" s="24"/>
      <c r="L496" s="24"/>
      <c r="M496" s="24"/>
      <c r="N496" s="24"/>
      <c r="O496" s="24"/>
      <c r="P496" s="24"/>
      <c r="Q496" s="24"/>
      <c r="R496" s="24"/>
      <c r="S496" s="24"/>
      <c r="T496" s="24"/>
      <c r="U496" s="24"/>
    </row>
    <row r="497">
      <c r="A497" s="24"/>
      <c r="B497" s="24"/>
      <c r="C497" s="24"/>
      <c r="D497" s="24"/>
      <c r="E497" s="24"/>
      <c r="F497" s="24"/>
      <c r="G497" s="24"/>
      <c r="H497" s="24"/>
      <c r="I497" s="24"/>
      <c r="J497" s="24"/>
      <c r="K497" s="24"/>
      <c r="L497" s="24"/>
      <c r="M497" s="24"/>
      <c r="N497" s="24"/>
      <c r="O497" s="24"/>
      <c r="P497" s="24"/>
      <c r="Q497" s="24"/>
      <c r="R497" s="24"/>
      <c r="S497" s="24"/>
      <c r="T497" s="24"/>
      <c r="U497" s="24"/>
    </row>
    <row r="498">
      <c r="A498" s="24"/>
      <c r="B498" s="24"/>
      <c r="C498" s="24"/>
      <c r="D498" s="24"/>
      <c r="E498" s="24"/>
      <c r="F498" s="24"/>
      <c r="G498" s="24"/>
      <c r="H498" s="24"/>
      <c r="I498" s="24"/>
      <c r="J498" s="24"/>
      <c r="K498" s="24"/>
      <c r="L498" s="24"/>
      <c r="M498" s="24"/>
      <c r="N498" s="24"/>
      <c r="O498" s="24"/>
      <c r="P498" s="24"/>
      <c r="Q498" s="24"/>
      <c r="R498" s="24"/>
      <c r="S498" s="24"/>
      <c r="T498" s="24"/>
      <c r="U498" s="24"/>
    </row>
    <row r="499">
      <c r="A499" s="24"/>
      <c r="B499" s="24"/>
      <c r="C499" s="24"/>
      <c r="D499" s="24"/>
      <c r="E499" s="24"/>
      <c r="F499" s="24"/>
      <c r="G499" s="24"/>
      <c r="H499" s="24"/>
      <c r="I499" s="24"/>
      <c r="J499" s="24"/>
      <c r="K499" s="24"/>
      <c r="L499" s="24"/>
      <c r="M499" s="24"/>
      <c r="N499" s="24"/>
      <c r="O499" s="24"/>
      <c r="P499" s="24"/>
      <c r="Q499" s="24"/>
      <c r="R499" s="24"/>
      <c r="S499" s="24"/>
      <c r="T499" s="24"/>
      <c r="U499" s="24"/>
    </row>
    <row r="500">
      <c r="A500" s="24"/>
      <c r="B500" s="24"/>
      <c r="C500" s="24"/>
      <c r="D500" s="24"/>
      <c r="E500" s="24"/>
      <c r="F500" s="24"/>
      <c r="G500" s="24"/>
      <c r="H500" s="24"/>
      <c r="I500" s="24"/>
      <c r="J500" s="24"/>
      <c r="K500" s="24"/>
      <c r="L500" s="24"/>
      <c r="M500" s="24"/>
      <c r="N500" s="24"/>
      <c r="O500" s="24"/>
      <c r="P500" s="24"/>
      <c r="Q500" s="24"/>
      <c r="R500" s="24"/>
      <c r="S500" s="24"/>
      <c r="T500" s="24"/>
      <c r="U500" s="24"/>
    </row>
    <row r="501">
      <c r="A501" s="24"/>
      <c r="B501" s="24"/>
      <c r="C501" s="24"/>
      <c r="D501" s="24"/>
      <c r="E501" s="24"/>
      <c r="F501" s="24"/>
      <c r="G501" s="24"/>
      <c r="H501" s="24"/>
      <c r="I501" s="24"/>
      <c r="J501" s="24"/>
      <c r="K501" s="24"/>
      <c r="L501" s="24"/>
      <c r="M501" s="24"/>
      <c r="N501" s="24"/>
      <c r="O501" s="24"/>
      <c r="P501" s="24"/>
      <c r="Q501" s="24"/>
      <c r="R501" s="24"/>
      <c r="S501" s="24"/>
      <c r="T501" s="24"/>
      <c r="U501" s="24"/>
    </row>
    <row r="502">
      <c r="A502" s="24"/>
      <c r="B502" s="24"/>
      <c r="C502" s="24"/>
      <c r="D502" s="24"/>
      <c r="E502" s="24"/>
      <c r="F502" s="24"/>
      <c r="G502" s="24"/>
      <c r="H502" s="24"/>
      <c r="I502" s="24"/>
      <c r="J502" s="24"/>
      <c r="K502" s="24"/>
      <c r="L502" s="24"/>
      <c r="M502" s="24"/>
      <c r="N502" s="24"/>
      <c r="O502" s="24"/>
      <c r="P502" s="24"/>
      <c r="Q502" s="24"/>
      <c r="R502" s="24"/>
      <c r="S502" s="24"/>
      <c r="T502" s="24"/>
      <c r="U502" s="24"/>
    </row>
    <row r="503">
      <c r="A503" s="24"/>
      <c r="B503" s="24"/>
      <c r="C503" s="24"/>
      <c r="D503" s="24"/>
      <c r="E503" s="24"/>
      <c r="F503" s="24"/>
      <c r="G503" s="24"/>
      <c r="H503" s="24"/>
      <c r="I503" s="24"/>
      <c r="J503" s="24"/>
      <c r="K503" s="24"/>
      <c r="L503" s="24"/>
      <c r="M503" s="24"/>
      <c r="N503" s="24"/>
      <c r="O503" s="24"/>
      <c r="P503" s="24"/>
      <c r="Q503" s="24"/>
      <c r="R503" s="24"/>
      <c r="S503" s="24"/>
      <c r="T503" s="24"/>
      <c r="U503" s="24"/>
    </row>
    <row r="504">
      <c r="A504" s="24"/>
      <c r="B504" s="24"/>
      <c r="C504" s="24"/>
      <c r="D504" s="24"/>
      <c r="E504" s="24"/>
      <c r="F504" s="24"/>
      <c r="G504" s="24"/>
      <c r="H504" s="24"/>
      <c r="I504" s="24"/>
      <c r="J504" s="24"/>
      <c r="K504" s="24"/>
      <c r="L504" s="24"/>
      <c r="M504" s="24"/>
      <c r="N504" s="24"/>
      <c r="O504" s="24"/>
      <c r="P504" s="24"/>
      <c r="Q504" s="24"/>
      <c r="R504" s="24"/>
      <c r="S504" s="24"/>
      <c r="T504" s="24"/>
      <c r="U504" s="24"/>
    </row>
    <row r="505">
      <c r="A505" s="24"/>
      <c r="B505" s="24"/>
      <c r="C505" s="24"/>
      <c r="D505" s="24"/>
      <c r="E505" s="24"/>
      <c r="F505" s="24"/>
      <c r="G505" s="24"/>
      <c r="H505" s="24"/>
      <c r="I505" s="24"/>
      <c r="J505" s="24"/>
      <c r="K505" s="24"/>
      <c r="L505" s="24"/>
      <c r="M505" s="24"/>
      <c r="N505" s="24"/>
      <c r="O505" s="24"/>
      <c r="P505" s="24"/>
      <c r="Q505" s="24"/>
      <c r="R505" s="24"/>
      <c r="S505" s="24"/>
      <c r="T505" s="24"/>
      <c r="U505" s="24"/>
    </row>
    <row r="506">
      <c r="A506" s="24"/>
      <c r="B506" s="24"/>
      <c r="C506" s="24"/>
      <c r="D506" s="24"/>
      <c r="E506" s="24"/>
      <c r="F506" s="24"/>
      <c r="G506" s="24"/>
      <c r="H506" s="24"/>
      <c r="I506" s="24"/>
      <c r="J506" s="24"/>
      <c r="K506" s="24"/>
      <c r="L506" s="24"/>
      <c r="M506" s="24"/>
      <c r="N506" s="24"/>
      <c r="O506" s="24"/>
      <c r="P506" s="24"/>
      <c r="Q506" s="24"/>
      <c r="R506" s="24"/>
      <c r="S506" s="24"/>
      <c r="T506" s="24"/>
      <c r="U506" s="24"/>
    </row>
    <row r="507">
      <c r="A507" s="24"/>
      <c r="B507" s="24"/>
      <c r="C507" s="24"/>
      <c r="D507" s="24"/>
      <c r="E507" s="24"/>
      <c r="F507" s="24"/>
      <c r="G507" s="24"/>
      <c r="H507" s="24"/>
      <c r="I507" s="24"/>
      <c r="J507" s="24"/>
      <c r="K507" s="24"/>
      <c r="L507" s="24"/>
      <c r="M507" s="24"/>
      <c r="N507" s="24"/>
      <c r="O507" s="24"/>
      <c r="P507" s="24"/>
      <c r="Q507" s="24"/>
      <c r="R507" s="24"/>
      <c r="S507" s="24"/>
      <c r="T507" s="24"/>
      <c r="U507" s="24"/>
    </row>
    <row r="508">
      <c r="A508" s="24"/>
      <c r="B508" s="24"/>
      <c r="C508" s="24"/>
      <c r="D508" s="24"/>
      <c r="E508" s="24"/>
      <c r="F508" s="24"/>
      <c r="G508" s="24"/>
      <c r="H508" s="24"/>
      <c r="I508" s="24"/>
      <c r="J508" s="24"/>
      <c r="K508" s="24"/>
      <c r="L508" s="24"/>
      <c r="M508" s="24"/>
      <c r="N508" s="24"/>
      <c r="O508" s="24"/>
      <c r="P508" s="24"/>
      <c r="Q508" s="24"/>
      <c r="R508" s="24"/>
      <c r="S508" s="24"/>
      <c r="T508" s="24"/>
      <c r="U508" s="24"/>
    </row>
    <row r="509">
      <c r="A509" s="24"/>
      <c r="B509" s="24"/>
      <c r="C509" s="24"/>
      <c r="D509" s="24"/>
      <c r="E509" s="24"/>
      <c r="F509" s="24"/>
      <c r="G509" s="24"/>
      <c r="H509" s="24"/>
      <c r="I509" s="24"/>
      <c r="J509" s="24"/>
      <c r="K509" s="24"/>
      <c r="L509" s="24"/>
      <c r="M509" s="24"/>
      <c r="N509" s="24"/>
      <c r="O509" s="24"/>
      <c r="P509" s="24"/>
      <c r="Q509" s="24"/>
      <c r="R509" s="24"/>
      <c r="S509" s="24"/>
      <c r="T509" s="24"/>
      <c r="U509" s="24"/>
    </row>
    <row r="510">
      <c r="A510" s="24"/>
      <c r="B510" s="24"/>
      <c r="C510" s="24"/>
      <c r="D510" s="24"/>
      <c r="E510" s="24"/>
      <c r="F510" s="24"/>
      <c r="G510" s="24"/>
      <c r="H510" s="24"/>
      <c r="I510" s="24"/>
      <c r="J510" s="24"/>
      <c r="K510" s="24"/>
      <c r="L510" s="24"/>
      <c r="M510" s="24"/>
      <c r="N510" s="24"/>
      <c r="O510" s="24"/>
      <c r="P510" s="24"/>
      <c r="Q510" s="24"/>
      <c r="R510" s="24"/>
      <c r="S510" s="24"/>
      <c r="T510" s="24"/>
      <c r="U510" s="24"/>
    </row>
    <row r="511">
      <c r="A511" s="24"/>
      <c r="B511" s="24"/>
      <c r="C511" s="24"/>
      <c r="D511" s="24"/>
      <c r="E511" s="24"/>
      <c r="F511" s="24"/>
      <c r="G511" s="24"/>
      <c r="H511" s="24"/>
      <c r="I511" s="24"/>
      <c r="J511" s="24"/>
      <c r="K511" s="24"/>
      <c r="L511" s="24"/>
      <c r="M511" s="24"/>
      <c r="N511" s="24"/>
      <c r="O511" s="24"/>
      <c r="P511" s="24"/>
      <c r="Q511" s="24"/>
      <c r="R511" s="24"/>
      <c r="S511" s="24"/>
      <c r="T511" s="24"/>
      <c r="U511" s="24"/>
    </row>
    <row r="512">
      <c r="A512" s="24"/>
      <c r="B512" s="24"/>
      <c r="C512" s="24"/>
      <c r="D512" s="24"/>
      <c r="E512" s="24"/>
      <c r="F512" s="24"/>
      <c r="G512" s="24"/>
      <c r="H512" s="24"/>
      <c r="I512" s="24"/>
      <c r="J512" s="24"/>
      <c r="K512" s="24"/>
      <c r="L512" s="24"/>
      <c r="M512" s="24"/>
      <c r="N512" s="24"/>
      <c r="O512" s="24"/>
      <c r="P512" s="24"/>
      <c r="Q512" s="24"/>
      <c r="R512" s="24"/>
      <c r="S512" s="24"/>
      <c r="T512" s="24"/>
      <c r="U512" s="24"/>
    </row>
    <row r="513">
      <c r="A513" s="24"/>
      <c r="B513" s="24"/>
      <c r="C513" s="24"/>
      <c r="D513" s="24"/>
      <c r="E513" s="24"/>
      <c r="F513" s="24"/>
      <c r="G513" s="24"/>
      <c r="H513" s="24"/>
      <c r="I513" s="24"/>
      <c r="J513" s="24"/>
      <c r="K513" s="24"/>
      <c r="L513" s="24"/>
      <c r="M513" s="24"/>
      <c r="N513" s="24"/>
      <c r="O513" s="24"/>
      <c r="P513" s="24"/>
      <c r="Q513" s="24"/>
      <c r="R513" s="24"/>
      <c r="S513" s="24"/>
      <c r="T513" s="24"/>
      <c r="U513" s="24"/>
    </row>
    <row r="514">
      <c r="A514" s="24"/>
      <c r="B514" s="24"/>
      <c r="C514" s="24"/>
      <c r="D514" s="24"/>
      <c r="E514" s="24"/>
      <c r="F514" s="24"/>
      <c r="G514" s="24"/>
      <c r="H514" s="24"/>
      <c r="I514" s="24"/>
      <c r="J514" s="24"/>
      <c r="K514" s="24"/>
      <c r="L514" s="24"/>
      <c r="M514" s="24"/>
      <c r="N514" s="24"/>
      <c r="O514" s="24"/>
      <c r="P514" s="24"/>
      <c r="Q514" s="24"/>
      <c r="R514" s="24"/>
      <c r="S514" s="24"/>
      <c r="T514" s="24"/>
      <c r="U514" s="24"/>
    </row>
    <row r="515">
      <c r="A515" s="24"/>
      <c r="B515" s="24"/>
      <c r="C515" s="24"/>
      <c r="D515" s="24"/>
      <c r="E515" s="24"/>
      <c r="F515" s="24"/>
      <c r="G515" s="24"/>
      <c r="H515" s="24"/>
      <c r="I515" s="24"/>
      <c r="J515" s="24"/>
      <c r="K515" s="24"/>
      <c r="L515" s="24"/>
      <c r="M515" s="24"/>
      <c r="N515" s="24"/>
      <c r="O515" s="24"/>
      <c r="P515" s="24"/>
      <c r="Q515" s="24"/>
      <c r="R515" s="24"/>
      <c r="S515" s="24"/>
      <c r="T515" s="24"/>
      <c r="U515" s="24"/>
    </row>
    <row r="516">
      <c r="A516" s="24"/>
      <c r="B516" s="24"/>
      <c r="C516" s="24"/>
      <c r="D516" s="24"/>
      <c r="E516" s="24"/>
      <c r="F516" s="24"/>
      <c r="G516" s="24"/>
      <c r="H516" s="24"/>
      <c r="I516" s="24"/>
      <c r="J516" s="24"/>
      <c r="K516" s="24"/>
      <c r="L516" s="24"/>
      <c r="M516" s="24"/>
      <c r="N516" s="24"/>
      <c r="O516" s="24"/>
      <c r="P516" s="24"/>
      <c r="Q516" s="24"/>
      <c r="R516" s="24"/>
      <c r="S516" s="24"/>
      <c r="T516" s="24"/>
      <c r="U516" s="24"/>
    </row>
    <row r="517">
      <c r="A517" s="24"/>
      <c r="B517" s="24"/>
      <c r="C517" s="24"/>
      <c r="D517" s="24"/>
      <c r="E517" s="24"/>
      <c r="F517" s="24"/>
      <c r="G517" s="24"/>
      <c r="H517" s="24"/>
      <c r="I517" s="24"/>
      <c r="J517" s="24"/>
      <c r="K517" s="24"/>
      <c r="L517" s="24"/>
      <c r="M517" s="24"/>
      <c r="N517" s="24"/>
      <c r="O517" s="24"/>
      <c r="P517" s="24"/>
      <c r="Q517" s="24"/>
      <c r="R517" s="24"/>
      <c r="S517" s="24"/>
      <c r="T517" s="24"/>
      <c r="U517" s="24"/>
    </row>
    <row r="518">
      <c r="A518" s="24"/>
      <c r="B518" s="24"/>
      <c r="C518" s="24"/>
      <c r="D518" s="24"/>
      <c r="E518" s="24"/>
      <c r="F518" s="24"/>
      <c r="G518" s="24"/>
      <c r="H518" s="24"/>
      <c r="I518" s="24"/>
      <c r="J518" s="24"/>
      <c r="K518" s="24"/>
      <c r="L518" s="24"/>
      <c r="M518" s="24"/>
      <c r="N518" s="24"/>
      <c r="O518" s="24"/>
      <c r="P518" s="24"/>
      <c r="Q518" s="24"/>
      <c r="R518" s="24"/>
      <c r="S518" s="24"/>
      <c r="T518" s="24"/>
      <c r="U518" s="24"/>
    </row>
    <row r="519">
      <c r="A519" s="24"/>
      <c r="B519" s="24"/>
      <c r="C519" s="24"/>
      <c r="D519" s="24"/>
      <c r="E519" s="24"/>
      <c r="F519" s="24"/>
      <c r="G519" s="24"/>
      <c r="H519" s="24"/>
      <c r="I519" s="24"/>
      <c r="J519" s="24"/>
      <c r="K519" s="24"/>
      <c r="L519" s="24"/>
      <c r="M519" s="24"/>
      <c r="N519" s="24"/>
      <c r="O519" s="24"/>
      <c r="P519" s="24"/>
      <c r="Q519" s="24"/>
      <c r="R519" s="24"/>
      <c r="S519" s="24"/>
      <c r="T519" s="24"/>
      <c r="U519" s="24"/>
    </row>
    <row r="520">
      <c r="A520" s="24"/>
      <c r="B520" s="24"/>
      <c r="C520" s="24"/>
      <c r="D520" s="24"/>
      <c r="E520" s="24"/>
      <c r="F520" s="24"/>
      <c r="G520" s="24"/>
      <c r="H520" s="24"/>
      <c r="I520" s="24"/>
      <c r="J520" s="24"/>
      <c r="K520" s="24"/>
      <c r="L520" s="24"/>
      <c r="M520" s="24"/>
      <c r="N520" s="24"/>
      <c r="O520" s="24"/>
      <c r="P520" s="24"/>
      <c r="Q520" s="24"/>
      <c r="R520" s="24"/>
      <c r="S520" s="24"/>
      <c r="T520" s="24"/>
      <c r="U520" s="24"/>
    </row>
    <row r="521">
      <c r="A521" s="24"/>
      <c r="B521" s="24"/>
      <c r="C521" s="24"/>
      <c r="D521" s="24"/>
      <c r="E521" s="24"/>
      <c r="F521" s="24"/>
      <c r="G521" s="24"/>
      <c r="H521" s="24"/>
      <c r="I521" s="24"/>
      <c r="J521" s="24"/>
      <c r="K521" s="24"/>
      <c r="L521" s="24"/>
      <c r="M521" s="24"/>
      <c r="N521" s="24"/>
      <c r="O521" s="24"/>
      <c r="P521" s="24"/>
      <c r="Q521" s="24"/>
      <c r="R521" s="24"/>
      <c r="S521" s="24"/>
      <c r="T521" s="24"/>
      <c r="U521" s="24"/>
    </row>
    <row r="522">
      <c r="A522" s="24"/>
      <c r="B522" s="24"/>
      <c r="C522" s="24"/>
      <c r="D522" s="24"/>
      <c r="E522" s="24"/>
      <c r="F522" s="24"/>
      <c r="G522" s="24"/>
      <c r="H522" s="24"/>
      <c r="I522" s="24"/>
      <c r="J522" s="24"/>
      <c r="K522" s="24"/>
      <c r="L522" s="24"/>
      <c r="M522" s="24"/>
      <c r="N522" s="24"/>
      <c r="O522" s="24"/>
      <c r="P522" s="24"/>
      <c r="Q522" s="24"/>
      <c r="R522" s="24"/>
      <c r="S522" s="24"/>
      <c r="T522" s="24"/>
      <c r="U522" s="24"/>
    </row>
    <row r="523">
      <c r="A523" s="24"/>
      <c r="B523" s="24"/>
      <c r="C523" s="24"/>
      <c r="D523" s="24"/>
      <c r="E523" s="24"/>
      <c r="F523" s="24"/>
      <c r="G523" s="24"/>
      <c r="H523" s="24"/>
      <c r="I523" s="24"/>
      <c r="J523" s="24"/>
      <c r="K523" s="24"/>
      <c r="L523" s="24"/>
      <c r="M523" s="24"/>
      <c r="N523" s="24"/>
      <c r="O523" s="24"/>
      <c r="P523" s="24"/>
      <c r="Q523" s="24"/>
      <c r="R523" s="24"/>
      <c r="S523" s="24"/>
      <c r="T523" s="24"/>
      <c r="U523" s="24"/>
    </row>
    <row r="524">
      <c r="A524" s="24"/>
      <c r="B524" s="24"/>
      <c r="C524" s="24"/>
      <c r="D524" s="24"/>
      <c r="E524" s="24"/>
      <c r="F524" s="24"/>
      <c r="G524" s="24"/>
      <c r="H524" s="24"/>
      <c r="I524" s="24"/>
      <c r="J524" s="24"/>
      <c r="K524" s="24"/>
      <c r="L524" s="24"/>
      <c r="M524" s="24"/>
      <c r="N524" s="24"/>
      <c r="O524" s="24"/>
      <c r="P524" s="24"/>
      <c r="Q524" s="24"/>
      <c r="R524" s="24"/>
      <c r="S524" s="24"/>
      <c r="T524" s="24"/>
      <c r="U524" s="24"/>
    </row>
    <row r="525">
      <c r="A525" s="24"/>
      <c r="B525" s="24"/>
      <c r="C525" s="24"/>
      <c r="D525" s="24"/>
      <c r="E525" s="24"/>
      <c r="F525" s="24"/>
      <c r="G525" s="24"/>
      <c r="H525" s="24"/>
      <c r="I525" s="24"/>
      <c r="J525" s="24"/>
      <c r="K525" s="24"/>
      <c r="L525" s="24"/>
      <c r="M525" s="24"/>
      <c r="N525" s="24"/>
      <c r="O525" s="24"/>
      <c r="P525" s="24"/>
      <c r="Q525" s="24"/>
      <c r="R525" s="24"/>
      <c r="S525" s="24"/>
      <c r="T525" s="24"/>
      <c r="U525" s="24"/>
    </row>
    <row r="526">
      <c r="A526" s="24"/>
      <c r="B526" s="24"/>
      <c r="C526" s="24"/>
      <c r="D526" s="24"/>
      <c r="E526" s="24"/>
      <c r="F526" s="24"/>
      <c r="G526" s="24"/>
      <c r="H526" s="24"/>
      <c r="I526" s="24"/>
      <c r="J526" s="24"/>
      <c r="K526" s="24"/>
      <c r="L526" s="24"/>
      <c r="M526" s="24"/>
      <c r="N526" s="24"/>
      <c r="O526" s="24"/>
      <c r="P526" s="24"/>
      <c r="Q526" s="24"/>
      <c r="R526" s="24"/>
      <c r="S526" s="24"/>
      <c r="T526" s="24"/>
      <c r="U526" s="24"/>
    </row>
    <row r="527">
      <c r="A527" s="24"/>
      <c r="B527" s="24"/>
      <c r="C527" s="24"/>
      <c r="D527" s="24"/>
      <c r="E527" s="24"/>
      <c r="F527" s="24"/>
      <c r="G527" s="24"/>
      <c r="H527" s="24"/>
      <c r="I527" s="24"/>
      <c r="J527" s="24"/>
      <c r="K527" s="24"/>
      <c r="L527" s="24"/>
      <c r="M527" s="24"/>
      <c r="N527" s="24"/>
      <c r="O527" s="24"/>
      <c r="P527" s="24"/>
      <c r="Q527" s="24"/>
      <c r="R527" s="24"/>
      <c r="S527" s="24"/>
      <c r="T527" s="24"/>
      <c r="U527" s="24"/>
    </row>
    <row r="528">
      <c r="A528" s="24"/>
      <c r="B528" s="24"/>
      <c r="C528" s="24"/>
      <c r="D528" s="24"/>
      <c r="E528" s="24"/>
      <c r="F528" s="24"/>
      <c r="G528" s="24"/>
      <c r="H528" s="24"/>
      <c r="I528" s="24"/>
      <c r="J528" s="24"/>
      <c r="K528" s="24"/>
      <c r="L528" s="24"/>
      <c r="M528" s="24"/>
      <c r="N528" s="24"/>
      <c r="O528" s="24"/>
      <c r="P528" s="24"/>
      <c r="Q528" s="24"/>
      <c r="R528" s="24"/>
      <c r="S528" s="24"/>
      <c r="T528" s="24"/>
      <c r="U528" s="24"/>
    </row>
    <row r="529">
      <c r="A529" s="24"/>
      <c r="B529" s="24"/>
      <c r="C529" s="24"/>
      <c r="D529" s="24"/>
      <c r="E529" s="24"/>
      <c r="F529" s="24"/>
      <c r="G529" s="24"/>
      <c r="H529" s="24"/>
      <c r="I529" s="24"/>
      <c r="J529" s="24"/>
      <c r="K529" s="24"/>
      <c r="L529" s="24"/>
      <c r="M529" s="24"/>
      <c r="N529" s="24"/>
      <c r="O529" s="24"/>
      <c r="P529" s="24"/>
      <c r="Q529" s="24"/>
      <c r="R529" s="24"/>
      <c r="S529" s="24"/>
      <c r="T529" s="24"/>
      <c r="U529" s="24"/>
    </row>
    <row r="530">
      <c r="A530" s="24"/>
      <c r="B530" s="24"/>
      <c r="C530" s="24"/>
      <c r="D530" s="24"/>
      <c r="E530" s="24"/>
      <c r="F530" s="24"/>
      <c r="G530" s="24"/>
      <c r="H530" s="24"/>
      <c r="I530" s="24"/>
      <c r="J530" s="24"/>
      <c r="K530" s="24"/>
      <c r="L530" s="24"/>
      <c r="M530" s="24"/>
      <c r="N530" s="24"/>
      <c r="O530" s="24"/>
      <c r="P530" s="24"/>
      <c r="Q530" s="24"/>
      <c r="R530" s="24"/>
      <c r="S530" s="24"/>
      <c r="T530" s="24"/>
      <c r="U530" s="24"/>
    </row>
    <row r="531">
      <c r="A531" s="24"/>
      <c r="B531" s="24"/>
      <c r="C531" s="24"/>
      <c r="D531" s="24"/>
      <c r="E531" s="24"/>
      <c r="F531" s="24"/>
      <c r="G531" s="24"/>
      <c r="H531" s="24"/>
      <c r="I531" s="24"/>
      <c r="J531" s="24"/>
      <c r="K531" s="24"/>
      <c r="L531" s="24"/>
      <c r="M531" s="24"/>
      <c r="N531" s="24"/>
      <c r="O531" s="24"/>
      <c r="P531" s="24"/>
      <c r="Q531" s="24"/>
      <c r="R531" s="24"/>
      <c r="S531" s="24"/>
      <c r="T531" s="24"/>
      <c r="U531" s="24"/>
    </row>
    <row r="532">
      <c r="A532" s="24"/>
      <c r="B532" s="24"/>
      <c r="C532" s="24"/>
      <c r="D532" s="24"/>
      <c r="E532" s="24"/>
      <c r="F532" s="24"/>
      <c r="G532" s="24"/>
      <c r="H532" s="24"/>
      <c r="I532" s="24"/>
      <c r="J532" s="24"/>
      <c r="K532" s="24"/>
      <c r="L532" s="24"/>
      <c r="M532" s="24"/>
      <c r="N532" s="24"/>
      <c r="O532" s="24"/>
      <c r="P532" s="24"/>
      <c r="Q532" s="24"/>
      <c r="R532" s="24"/>
      <c r="S532" s="24"/>
      <c r="T532" s="24"/>
      <c r="U532" s="24"/>
    </row>
    <row r="533">
      <c r="A533" s="24"/>
      <c r="B533" s="24"/>
      <c r="C533" s="24"/>
      <c r="D533" s="24"/>
      <c r="E533" s="24"/>
      <c r="F533" s="24"/>
      <c r="G533" s="24"/>
      <c r="H533" s="24"/>
      <c r="I533" s="24"/>
      <c r="J533" s="24"/>
      <c r="K533" s="24"/>
      <c r="L533" s="24"/>
      <c r="M533" s="24"/>
      <c r="N533" s="24"/>
      <c r="O533" s="24"/>
      <c r="P533" s="24"/>
      <c r="Q533" s="24"/>
      <c r="R533" s="24"/>
      <c r="S533" s="24"/>
      <c r="T533" s="24"/>
      <c r="U533" s="24"/>
    </row>
    <row r="534">
      <c r="A534" s="24"/>
      <c r="B534" s="24"/>
      <c r="C534" s="24"/>
      <c r="D534" s="24"/>
      <c r="E534" s="24"/>
      <c r="F534" s="24"/>
      <c r="G534" s="24"/>
      <c r="H534" s="24"/>
      <c r="I534" s="24"/>
      <c r="J534" s="24"/>
      <c r="K534" s="24"/>
      <c r="L534" s="24"/>
      <c r="M534" s="24"/>
      <c r="N534" s="24"/>
      <c r="O534" s="24"/>
      <c r="P534" s="24"/>
      <c r="Q534" s="24"/>
      <c r="R534" s="24"/>
      <c r="S534" s="24"/>
      <c r="T534" s="24"/>
      <c r="U534" s="24"/>
    </row>
    <row r="535">
      <c r="A535" s="24"/>
      <c r="B535" s="24"/>
      <c r="C535" s="24"/>
      <c r="D535" s="24"/>
      <c r="E535" s="24"/>
      <c r="F535" s="24"/>
      <c r="G535" s="24"/>
      <c r="H535" s="24"/>
      <c r="I535" s="24"/>
      <c r="J535" s="24"/>
      <c r="K535" s="24"/>
      <c r="L535" s="24"/>
      <c r="M535" s="24"/>
      <c r="N535" s="24"/>
      <c r="O535" s="24"/>
      <c r="P535" s="24"/>
      <c r="Q535" s="24"/>
      <c r="R535" s="24"/>
      <c r="S535" s="24"/>
      <c r="T535" s="24"/>
      <c r="U535" s="24"/>
    </row>
    <row r="536">
      <c r="A536" s="24"/>
      <c r="B536" s="24"/>
      <c r="C536" s="24"/>
      <c r="D536" s="24"/>
      <c r="E536" s="24"/>
      <c r="F536" s="24"/>
      <c r="G536" s="24"/>
      <c r="H536" s="24"/>
      <c r="I536" s="24"/>
      <c r="J536" s="24"/>
      <c r="K536" s="24"/>
      <c r="L536" s="24"/>
      <c r="M536" s="24"/>
      <c r="N536" s="24"/>
      <c r="O536" s="24"/>
      <c r="P536" s="24"/>
      <c r="Q536" s="24"/>
      <c r="R536" s="24"/>
      <c r="S536" s="24"/>
      <c r="T536" s="24"/>
      <c r="U536" s="24"/>
    </row>
    <row r="537">
      <c r="A537" s="24"/>
      <c r="B537" s="24"/>
      <c r="C537" s="24"/>
      <c r="D537" s="24"/>
      <c r="E537" s="24"/>
      <c r="F537" s="24"/>
      <c r="G537" s="24"/>
      <c r="H537" s="24"/>
      <c r="I537" s="24"/>
      <c r="J537" s="24"/>
      <c r="K537" s="24"/>
      <c r="L537" s="24"/>
      <c r="M537" s="24"/>
      <c r="N537" s="24"/>
      <c r="O537" s="24"/>
      <c r="P537" s="24"/>
      <c r="Q537" s="24"/>
      <c r="R537" s="24"/>
      <c r="S537" s="24"/>
      <c r="T537" s="24"/>
      <c r="U537" s="24"/>
    </row>
    <row r="538">
      <c r="A538" s="24"/>
      <c r="B538" s="24"/>
      <c r="C538" s="24"/>
      <c r="D538" s="24"/>
      <c r="E538" s="24"/>
      <c r="F538" s="24"/>
      <c r="G538" s="24"/>
      <c r="H538" s="24"/>
      <c r="I538" s="24"/>
      <c r="J538" s="24"/>
      <c r="K538" s="24"/>
      <c r="L538" s="24"/>
      <c r="M538" s="24"/>
      <c r="N538" s="24"/>
      <c r="O538" s="24"/>
      <c r="P538" s="24"/>
      <c r="Q538" s="24"/>
      <c r="R538" s="24"/>
      <c r="S538" s="24"/>
      <c r="T538" s="24"/>
      <c r="U538" s="24"/>
    </row>
    <row r="539">
      <c r="A539" s="24"/>
      <c r="B539" s="24"/>
      <c r="C539" s="24"/>
      <c r="D539" s="24"/>
      <c r="E539" s="24"/>
      <c r="F539" s="24"/>
      <c r="G539" s="24"/>
      <c r="H539" s="24"/>
      <c r="I539" s="24"/>
      <c r="J539" s="24"/>
      <c r="K539" s="24"/>
      <c r="L539" s="24"/>
      <c r="M539" s="24"/>
      <c r="N539" s="24"/>
      <c r="O539" s="24"/>
      <c r="P539" s="24"/>
      <c r="Q539" s="24"/>
      <c r="R539" s="24"/>
      <c r="S539" s="24"/>
      <c r="T539" s="24"/>
      <c r="U539" s="24"/>
    </row>
    <row r="540">
      <c r="A540" s="24"/>
      <c r="B540" s="24"/>
      <c r="C540" s="24"/>
      <c r="D540" s="24"/>
      <c r="E540" s="24"/>
      <c r="F540" s="24"/>
      <c r="G540" s="24"/>
      <c r="H540" s="24"/>
      <c r="I540" s="24"/>
      <c r="J540" s="24"/>
      <c r="K540" s="24"/>
      <c r="L540" s="24"/>
      <c r="M540" s="24"/>
      <c r="N540" s="24"/>
      <c r="O540" s="24"/>
      <c r="P540" s="24"/>
      <c r="Q540" s="24"/>
      <c r="R540" s="24"/>
      <c r="S540" s="24"/>
      <c r="T540" s="24"/>
      <c r="U540" s="24"/>
    </row>
    <row r="541">
      <c r="A541" s="24"/>
      <c r="B541" s="24"/>
      <c r="C541" s="24"/>
      <c r="D541" s="24"/>
      <c r="E541" s="24"/>
      <c r="F541" s="24"/>
      <c r="G541" s="24"/>
      <c r="H541" s="24"/>
      <c r="I541" s="24"/>
      <c r="J541" s="24"/>
      <c r="K541" s="24"/>
      <c r="L541" s="24"/>
      <c r="M541" s="24"/>
      <c r="N541" s="24"/>
      <c r="O541" s="24"/>
      <c r="P541" s="24"/>
      <c r="Q541" s="24"/>
      <c r="R541" s="24"/>
      <c r="S541" s="24"/>
      <c r="T541" s="24"/>
      <c r="U541" s="24"/>
    </row>
    <row r="542">
      <c r="A542" s="24"/>
      <c r="B542" s="24"/>
      <c r="C542" s="24"/>
      <c r="D542" s="24"/>
      <c r="E542" s="24"/>
      <c r="F542" s="24"/>
      <c r="G542" s="24"/>
      <c r="H542" s="24"/>
      <c r="I542" s="24"/>
      <c r="J542" s="24"/>
      <c r="K542" s="24"/>
      <c r="L542" s="24"/>
      <c r="M542" s="24"/>
      <c r="N542" s="24"/>
      <c r="O542" s="24"/>
      <c r="P542" s="24"/>
      <c r="Q542" s="24"/>
      <c r="R542" s="24"/>
      <c r="S542" s="24"/>
      <c r="T542" s="24"/>
      <c r="U542" s="24"/>
    </row>
    <row r="543">
      <c r="A543" s="24"/>
      <c r="B543" s="24"/>
      <c r="C543" s="24"/>
      <c r="D543" s="24"/>
      <c r="E543" s="24"/>
      <c r="F543" s="24"/>
      <c r="G543" s="24"/>
      <c r="H543" s="24"/>
      <c r="I543" s="24"/>
      <c r="J543" s="24"/>
      <c r="K543" s="24"/>
      <c r="L543" s="24"/>
      <c r="M543" s="24"/>
      <c r="N543" s="24"/>
      <c r="O543" s="24"/>
      <c r="P543" s="24"/>
      <c r="Q543" s="24"/>
      <c r="R543" s="24"/>
      <c r="S543" s="24"/>
      <c r="T543" s="24"/>
      <c r="U543" s="24"/>
    </row>
    <row r="544">
      <c r="A544" s="24"/>
      <c r="B544" s="24"/>
      <c r="C544" s="24"/>
      <c r="D544" s="24"/>
      <c r="E544" s="24"/>
      <c r="F544" s="24"/>
      <c r="G544" s="24"/>
      <c r="H544" s="24"/>
      <c r="I544" s="24"/>
      <c r="J544" s="24"/>
      <c r="K544" s="24"/>
      <c r="L544" s="24"/>
      <c r="M544" s="24"/>
      <c r="N544" s="24"/>
      <c r="O544" s="24"/>
      <c r="P544" s="24"/>
      <c r="Q544" s="24"/>
      <c r="R544" s="24"/>
      <c r="S544" s="24"/>
      <c r="T544" s="24"/>
      <c r="U544" s="24"/>
    </row>
    <row r="545">
      <c r="A545" s="24"/>
      <c r="B545" s="24"/>
      <c r="C545" s="24"/>
      <c r="D545" s="24"/>
      <c r="E545" s="24"/>
      <c r="F545" s="24"/>
      <c r="G545" s="24"/>
      <c r="H545" s="24"/>
      <c r="I545" s="24"/>
      <c r="J545" s="24"/>
      <c r="K545" s="24"/>
      <c r="L545" s="24"/>
      <c r="M545" s="24"/>
      <c r="N545" s="24"/>
      <c r="O545" s="24"/>
      <c r="P545" s="24"/>
      <c r="Q545" s="24"/>
      <c r="R545" s="24"/>
      <c r="S545" s="24"/>
      <c r="T545" s="24"/>
      <c r="U545" s="24"/>
    </row>
    <row r="546">
      <c r="A546" s="24"/>
      <c r="B546" s="24"/>
      <c r="C546" s="24"/>
      <c r="D546" s="24"/>
      <c r="E546" s="24"/>
      <c r="F546" s="24"/>
      <c r="G546" s="24"/>
      <c r="H546" s="24"/>
      <c r="I546" s="24"/>
      <c r="J546" s="24"/>
      <c r="K546" s="24"/>
      <c r="L546" s="24"/>
      <c r="M546" s="24"/>
      <c r="N546" s="24"/>
      <c r="O546" s="24"/>
      <c r="P546" s="24"/>
      <c r="Q546" s="24"/>
      <c r="R546" s="24"/>
      <c r="S546" s="24"/>
      <c r="T546" s="24"/>
      <c r="U546" s="24"/>
    </row>
    <row r="547">
      <c r="A547" s="24"/>
      <c r="B547" s="24"/>
      <c r="C547" s="24"/>
      <c r="D547" s="24"/>
      <c r="E547" s="24"/>
      <c r="F547" s="24"/>
      <c r="G547" s="24"/>
      <c r="H547" s="24"/>
      <c r="I547" s="24"/>
      <c r="J547" s="24"/>
      <c r="K547" s="24"/>
      <c r="L547" s="24"/>
      <c r="M547" s="24"/>
      <c r="N547" s="24"/>
      <c r="O547" s="24"/>
      <c r="P547" s="24"/>
      <c r="Q547" s="24"/>
      <c r="R547" s="24"/>
      <c r="S547" s="24"/>
      <c r="T547" s="24"/>
      <c r="U547" s="24"/>
    </row>
    <row r="548">
      <c r="A548" s="24"/>
      <c r="B548" s="24"/>
      <c r="C548" s="24"/>
      <c r="D548" s="24"/>
      <c r="E548" s="24"/>
      <c r="F548" s="24"/>
      <c r="G548" s="24"/>
      <c r="H548" s="24"/>
      <c r="I548" s="24"/>
      <c r="J548" s="24"/>
      <c r="K548" s="24"/>
      <c r="L548" s="24"/>
      <c r="M548" s="24"/>
      <c r="N548" s="24"/>
      <c r="O548" s="24"/>
      <c r="P548" s="24"/>
      <c r="Q548" s="24"/>
      <c r="R548" s="24"/>
      <c r="S548" s="24"/>
      <c r="T548" s="24"/>
      <c r="U548" s="24"/>
    </row>
    <row r="549">
      <c r="A549" s="24"/>
      <c r="B549" s="24"/>
      <c r="C549" s="24"/>
      <c r="D549" s="24"/>
      <c r="E549" s="24"/>
      <c r="F549" s="24"/>
      <c r="G549" s="24"/>
      <c r="H549" s="24"/>
      <c r="I549" s="24"/>
      <c r="J549" s="24"/>
      <c r="K549" s="24"/>
      <c r="L549" s="24"/>
      <c r="M549" s="24"/>
      <c r="N549" s="24"/>
      <c r="O549" s="24"/>
      <c r="P549" s="24"/>
      <c r="Q549" s="24"/>
      <c r="R549" s="24"/>
      <c r="S549" s="24"/>
      <c r="T549" s="24"/>
      <c r="U549" s="24"/>
    </row>
    <row r="550">
      <c r="A550" s="24"/>
      <c r="B550" s="24"/>
      <c r="C550" s="24"/>
      <c r="D550" s="24"/>
      <c r="E550" s="24"/>
      <c r="F550" s="24"/>
      <c r="G550" s="24"/>
      <c r="H550" s="24"/>
      <c r="I550" s="24"/>
      <c r="J550" s="24"/>
      <c r="K550" s="24"/>
      <c r="L550" s="24"/>
      <c r="M550" s="24"/>
      <c r="N550" s="24"/>
      <c r="O550" s="24"/>
      <c r="P550" s="24"/>
      <c r="Q550" s="24"/>
      <c r="R550" s="24"/>
      <c r="S550" s="24"/>
      <c r="T550" s="24"/>
      <c r="U550" s="24"/>
    </row>
    <row r="551">
      <c r="A551" s="24"/>
      <c r="B551" s="24"/>
      <c r="C551" s="24"/>
      <c r="D551" s="24"/>
      <c r="E551" s="24"/>
      <c r="F551" s="24"/>
      <c r="G551" s="24"/>
      <c r="H551" s="24"/>
      <c r="I551" s="24"/>
      <c r="J551" s="24"/>
      <c r="K551" s="24"/>
      <c r="L551" s="24"/>
      <c r="M551" s="24"/>
      <c r="N551" s="24"/>
      <c r="O551" s="24"/>
      <c r="P551" s="24"/>
      <c r="Q551" s="24"/>
      <c r="R551" s="24"/>
      <c r="S551" s="24"/>
      <c r="T551" s="24"/>
      <c r="U551" s="24"/>
    </row>
    <row r="552">
      <c r="A552" s="24"/>
      <c r="B552" s="24"/>
      <c r="C552" s="24"/>
      <c r="D552" s="24"/>
      <c r="E552" s="24"/>
      <c r="F552" s="24"/>
      <c r="G552" s="24"/>
      <c r="H552" s="24"/>
      <c r="I552" s="24"/>
      <c r="J552" s="24"/>
      <c r="K552" s="24"/>
      <c r="L552" s="24"/>
      <c r="M552" s="24"/>
      <c r="N552" s="24"/>
      <c r="O552" s="24"/>
      <c r="P552" s="24"/>
      <c r="Q552" s="24"/>
      <c r="R552" s="24"/>
      <c r="S552" s="24"/>
      <c r="T552" s="24"/>
      <c r="U552" s="24"/>
    </row>
    <row r="553">
      <c r="A553" s="24"/>
      <c r="B553" s="24"/>
      <c r="C553" s="24"/>
      <c r="D553" s="24"/>
      <c r="E553" s="24"/>
      <c r="F553" s="24"/>
      <c r="G553" s="24"/>
      <c r="H553" s="24"/>
      <c r="I553" s="24"/>
      <c r="J553" s="24"/>
      <c r="K553" s="24"/>
      <c r="L553" s="24"/>
      <c r="M553" s="24"/>
      <c r="N553" s="24"/>
      <c r="O553" s="24"/>
      <c r="P553" s="24"/>
      <c r="Q553" s="24"/>
      <c r="R553" s="24"/>
      <c r="S553" s="24"/>
      <c r="T553" s="24"/>
      <c r="U553" s="24"/>
    </row>
    <row r="554">
      <c r="A554" s="24"/>
      <c r="B554" s="24"/>
      <c r="C554" s="24"/>
      <c r="D554" s="24"/>
      <c r="E554" s="24"/>
      <c r="F554" s="24"/>
      <c r="G554" s="24"/>
      <c r="H554" s="24"/>
      <c r="I554" s="24"/>
      <c r="J554" s="24"/>
      <c r="K554" s="24"/>
      <c r="L554" s="24"/>
      <c r="M554" s="24"/>
      <c r="N554" s="24"/>
      <c r="O554" s="24"/>
      <c r="P554" s="24"/>
      <c r="Q554" s="24"/>
      <c r="R554" s="24"/>
      <c r="S554" s="24"/>
      <c r="T554" s="24"/>
      <c r="U554" s="24"/>
    </row>
    <row r="555">
      <c r="A555" s="24"/>
      <c r="B555" s="24"/>
      <c r="C555" s="24"/>
      <c r="D555" s="24"/>
      <c r="E555" s="24"/>
      <c r="F555" s="24"/>
      <c r="G555" s="24"/>
      <c r="H555" s="24"/>
      <c r="I555" s="24"/>
      <c r="J555" s="24"/>
      <c r="K555" s="24"/>
      <c r="L555" s="24"/>
      <c r="M555" s="24"/>
      <c r="N555" s="24"/>
      <c r="O555" s="24"/>
      <c r="P555" s="24"/>
      <c r="Q555" s="24"/>
      <c r="R555" s="24"/>
      <c r="S555" s="24"/>
      <c r="T555" s="24"/>
      <c r="U555" s="24"/>
    </row>
    <row r="556">
      <c r="A556" s="24"/>
      <c r="B556" s="24"/>
      <c r="C556" s="24"/>
      <c r="D556" s="24"/>
      <c r="E556" s="24"/>
      <c r="F556" s="24"/>
      <c r="G556" s="24"/>
      <c r="H556" s="24"/>
      <c r="I556" s="24"/>
      <c r="J556" s="24"/>
      <c r="K556" s="24"/>
      <c r="L556" s="24"/>
      <c r="M556" s="24"/>
      <c r="N556" s="24"/>
      <c r="O556" s="24"/>
      <c r="P556" s="24"/>
      <c r="Q556" s="24"/>
      <c r="R556" s="24"/>
      <c r="S556" s="24"/>
      <c r="T556" s="24"/>
      <c r="U556" s="24"/>
    </row>
    <row r="557">
      <c r="A557" s="24"/>
      <c r="B557" s="24"/>
      <c r="C557" s="24"/>
      <c r="D557" s="24"/>
      <c r="E557" s="24"/>
      <c r="F557" s="24"/>
      <c r="G557" s="24"/>
      <c r="H557" s="24"/>
      <c r="I557" s="24"/>
      <c r="J557" s="24"/>
      <c r="K557" s="24"/>
      <c r="L557" s="24"/>
      <c r="M557" s="24"/>
      <c r="N557" s="24"/>
      <c r="O557" s="24"/>
      <c r="P557" s="24"/>
      <c r="Q557" s="24"/>
      <c r="R557" s="24"/>
      <c r="S557" s="24"/>
      <c r="T557" s="24"/>
      <c r="U557" s="24"/>
    </row>
    <row r="558">
      <c r="A558" s="24"/>
      <c r="B558" s="24"/>
      <c r="C558" s="24"/>
      <c r="D558" s="24"/>
      <c r="E558" s="24"/>
      <c r="F558" s="24"/>
      <c r="G558" s="24"/>
      <c r="H558" s="24"/>
      <c r="I558" s="24"/>
      <c r="J558" s="24"/>
      <c r="K558" s="24"/>
      <c r="L558" s="24"/>
      <c r="M558" s="24"/>
      <c r="N558" s="24"/>
      <c r="O558" s="24"/>
      <c r="P558" s="24"/>
      <c r="Q558" s="24"/>
      <c r="R558" s="24"/>
      <c r="S558" s="24"/>
      <c r="T558" s="24"/>
      <c r="U558" s="24"/>
    </row>
    <row r="559">
      <c r="A559" s="24"/>
      <c r="B559" s="24"/>
      <c r="C559" s="24"/>
      <c r="D559" s="24"/>
      <c r="E559" s="24"/>
      <c r="F559" s="24"/>
      <c r="G559" s="24"/>
      <c r="H559" s="24"/>
      <c r="I559" s="24"/>
      <c r="J559" s="24"/>
      <c r="K559" s="24"/>
      <c r="L559" s="24"/>
      <c r="M559" s="24"/>
      <c r="N559" s="24"/>
      <c r="O559" s="24"/>
      <c r="P559" s="24"/>
      <c r="Q559" s="24"/>
      <c r="R559" s="24"/>
      <c r="S559" s="24"/>
      <c r="T559" s="24"/>
      <c r="U559" s="24"/>
    </row>
    <row r="560">
      <c r="A560" s="24"/>
      <c r="B560" s="24"/>
      <c r="C560" s="24"/>
      <c r="D560" s="24"/>
      <c r="E560" s="24"/>
      <c r="F560" s="24"/>
      <c r="G560" s="24"/>
      <c r="H560" s="24"/>
      <c r="I560" s="24"/>
      <c r="J560" s="24"/>
      <c r="K560" s="24"/>
      <c r="L560" s="24"/>
      <c r="M560" s="24"/>
      <c r="N560" s="24"/>
      <c r="O560" s="24"/>
      <c r="P560" s="24"/>
      <c r="Q560" s="24"/>
      <c r="R560" s="24"/>
      <c r="S560" s="24"/>
      <c r="T560" s="24"/>
      <c r="U560" s="24"/>
    </row>
    <row r="561">
      <c r="A561" s="24"/>
      <c r="B561" s="24"/>
      <c r="C561" s="24"/>
      <c r="D561" s="24"/>
      <c r="E561" s="24"/>
      <c r="F561" s="24"/>
      <c r="G561" s="24"/>
      <c r="H561" s="24"/>
      <c r="I561" s="24"/>
      <c r="J561" s="24"/>
      <c r="K561" s="24"/>
      <c r="L561" s="24"/>
      <c r="M561" s="24"/>
      <c r="N561" s="24"/>
      <c r="O561" s="24"/>
      <c r="P561" s="24"/>
      <c r="Q561" s="24"/>
      <c r="R561" s="24"/>
      <c r="S561" s="24"/>
      <c r="T561" s="24"/>
      <c r="U561" s="24"/>
    </row>
    <row r="562">
      <c r="A562" s="24"/>
      <c r="B562" s="24"/>
      <c r="C562" s="24"/>
      <c r="D562" s="24"/>
      <c r="E562" s="24"/>
      <c r="F562" s="24"/>
      <c r="G562" s="24"/>
      <c r="H562" s="24"/>
      <c r="I562" s="24"/>
      <c r="J562" s="24"/>
      <c r="K562" s="24"/>
      <c r="L562" s="24"/>
      <c r="M562" s="24"/>
      <c r="N562" s="24"/>
      <c r="O562" s="24"/>
      <c r="P562" s="24"/>
      <c r="Q562" s="24"/>
      <c r="R562" s="24"/>
      <c r="S562" s="24"/>
      <c r="T562" s="24"/>
      <c r="U562" s="24"/>
    </row>
    <row r="563">
      <c r="A563" s="24"/>
      <c r="B563" s="24"/>
      <c r="C563" s="24"/>
      <c r="D563" s="24"/>
      <c r="E563" s="24"/>
      <c r="F563" s="24"/>
      <c r="G563" s="24"/>
      <c r="H563" s="24"/>
      <c r="I563" s="24"/>
      <c r="J563" s="24"/>
      <c r="K563" s="24"/>
      <c r="L563" s="24"/>
      <c r="M563" s="24"/>
      <c r="N563" s="24"/>
      <c r="O563" s="24"/>
      <c r="P563" s="24"/>
      <c r="Q563" s="24"/>
      <c r="R563" s="24"/>
      <c r="S563" s="24"/>
      <c r="T563" s="24"/>
      <c r="U563" s="24"/>
    </row>
    <row r="564">
      <c r="A564" s="24"/>
      <c r="B564" s="24"/>
      <c r="C564" s="24"/>
      <c r="D564" s="24"/>
      <c r="E564" s="24"/>
      <c r="F564" s="24"/>
      <c r="G564" s="24"/>
      <c r="H564" s="24"/>
      <c r="I564" s="24"/>
      <c r="J564" s="24"/>
      <c r="K564" s="24"/>
      <c r="L564" s="24"/>
      <c r="M564" s="24"/>
      <c r="N564" s="24"/>
      <c r="O564" s="24"/>
      <c r="P564" s="24"/>
      <c r="Q564" s="24"/>
      <c r="R564" s="24"/>
      <c r="S564" s="24"/>
      <c r="T564" s="24"/>
      <c r="U564" s="24"/>
    </row>
    <row r="565">
      <c r="A565" s="24"/>
      <c r="B565" s="24"/>
      <c r="C565" s="24"/>
      <c r="D565" s="24"/>
      <c r="E565" s="24"/>
      <c r="F565" s="24"/>
      <c r="G565" s="24"/>
      <c r="H565" s="24"/>
      <c r="I565" s="24"/>
      <c r="J565" s="24"/>
      <c r="K565" s="24"/>
      <c r="L565" s="24"/>
      <c r="M565" s="24"/>
      <c r="N565" s="24"/>
      <c r="O565" s="24"/>
      <c r="P565" s="24"/>
      <c r="Q565" s="24"/>
      <c r="R565" s="24"/>
      <c r="S565" s="24"/>
      <c r="T565" s="24"/>
      <c r="U565" s="24"/>
    </row>
    <row r="566">
      <c r="A566" s="24"/>
      <c r="B566" s="24"/>
      <c r="C566" s="24"/>
      <c r="D566" s="24"/>
      <c r="E566" s="24"/>
      <c r="F566" s="24"/>
      <c r="G566" s="24"/>
      <c r="H566" s="24"/>
      <c r="I566" s="24"/>
      <c r="J566" s="24"/>
      <c r="K566" s="24"/>
      <c r="L566" s="24"/>
      <c r="M566" s="24"/>
      <c r="N566" s="24"/>
      <c r="O566" s="24"/>
      <c r="P566" s="24"/>
      <c r="Q566" s="24"/>
      <c r="R566" s="24"/>
      <c r="S566" s="24"/>
      <c r="T566" s="24"/>
      <c r="U566" s="24"/>
    </row>
    <row r="567">
      <c r="A567" s="24"/>
      <c r="B567" s="24"/>
      <c r="C567" s="24"/>
      <c r="D567" s="24"/>
      <c r="E567" s="24"/>
      <c r="F567" s="24"/>
      <c r="G567" s="24"/>
      <c r="H567" s="24"/>
      <c r="I567" s="24"/>
      <c r="J567" s="24"/>
      <c r="K567" s="24"/>
      <c r="L567" s="24"/>
      <c r="M567" s="24"/>
      <c r="N567" s="24"/>
      <c r="O567" s="24"/>
      <c r="P567" s="24"/>
      <c r="Q567" s="24"/>
      <c r="R567" s="24"/>
      <c r="S567" s="24"/>
      <c r="T567" s="24"/>
      <c r="U567" s="24"/>
    </row>
    <row r="568">
      <c r="A568" s="24"/>
      <c r="B568" s="24"/>
      <c r="C568" s="24"/>
      <c r="D568" s="24"/>
      <c r="E568" s="24"/>
      <c r="F568" s="24"/>
      <c r="G568" s="24"/>
      <c r="H568" s="24"/>
      <c r="I568" s="24"/>
      <c r="J568" s="24"/>
      <c r="K568" s="24"/>
      <c r="L568" s="24"/>
      <c r="M568" s="24"/>
      <c r="N568" s="24"/>
      <c r="O568" s="24"/>
      <c r="P568" s="24"/>
      <c r="Q568" s="24"/>
      <c r="R568" s="24"/>
      <c r="S568" s="24"/>
      <c r="T568" s="24"/>
      <c r="U568" s="24"/>
    </row>
    <row r="569">
      <c r="A569" s="24"/>
      <c r="B569" s="24"/>
      <c r="C569" s="24"/>
      <c r="D569" s="24"/>
      <c r="E569" s="24"/>
      <c r="F569" s="24"/>
      <c r="G569" s="24"/>
      <c r="H569" s="24"/>
      <c r="I569" s="24"/>
      <c r="J569" s="24"/>
      <c r="K569" s="24"/>
      <c r="L569" s="24"/>
      <c r="M569" s="24"/>
      <c r="N569" s="24"/>
      <c r="O569" s="24"/>
      <c r="P569" s="24"/>
      <c r="Q569" s="24"/>
      <c r="R569" s="24"/>
      <c r="S569" s="24"/>
      <c r="T569" s="24"/>
      <c r="U569" s="24"/>
    </row>
    <row r="570">
      <c r="A570" s="24"/>
      <c r="B570" s="24"/>
      <c r="C570" s="24"/>
      <c r="D570" s="24"/>
      <c r="E570" s="24"/>
      <c r="F570" s="24"/>
      <c r="G570" s="24"/>
      <c r="H570" s="24"/>
      <c r="I570" s="24"/>
      <c r="J570" s="24"/>
      <c r="K570" s="24"/>
      <c r="L570" s="24"/>
      <c r="M570" s="24"/>
      <c r="N570" s="24"/>
      <c r="O570" s="24"/>
      <c r="P570" s="24"/>
      <c r="Q570" s="24"/>
      <c r="R570" s="24"/>
      <c r="S570" s="24"/>
      <c r="T570" s="24"/>
      <c r="U570" s="24"/>
    </row>
    <row r="571">
      <c r="A571" s="24"/>
      <c r="B571" s="24"/>
      <c r="C571" s="24"/>
      <c r="D571" s="24"/>
      <c r="E571" s="24"/>
      <c r="F571" s="24"/>
      <c r="G571" s="24"/>
      <c r="H571" s="24"/>
      <c r="I571" s="24"/>
      <c r="J571" s="24"/>
      <c r="K571" s="24"/>
      <c r="L571" s="24"/>
      <c r="M571" s="24"/>
      <c r="N571" s="24"/>
      <c r="O571" s="24"/>
      <c r="P571" s="24"/>
      <c r="Q571" s="24"/>
      <c r="R571" s="24"/>
      <c r="S571" s="24"/>
      <c r="T571" s="24"/>
      <c r="U571" s="24"/>
    </row>
    <row r="572">
      <c r="A572" s="24"/>
      <c r="B572" s="24"/>
      <c r="C572" s="24"/>
      <c r="D572" s="24"/>
      <c r="E572" s="24"/>
      <c r="F572" s="24"/>
      <c r="G572" s="24"/>
      <c r="H572" s="24"/>
      <c r="I572" s="24"/>
      <c r="J572" s="24"/>
      <c r="K572" s="24"/>
      <c r="L572" s="24"/>
      <c r="M572" s="24"/>
      <c r="N572" s="24"/>
      <c r="O572" s="24"/>
      <c r="P572" s="24"/>
      <c r="Q572" s="24"/>
      <c r="R572" s="24"/>
      <c r="S572" s="24"/>
      <c r="T572" s="24"/>
      <c r="U572" s="24"/>
    </row>
    <row r="573">
      <c r="A573" s="24"/>
      <c r="B573" s="24"/>
      <c r="C573" s="24"/>
      <c r="D573" s="24"/>
      <c r="E573" s="24"/>
      <c r="F573" s="24"/>
      <c r="G573" s="24"/>
      <c r="H573" s="24"/>
      <c r="I573" s="24"/>
      <c r="J573" s="24"/>
      <c r="K573" s="24"/>
      <c r="L573" s="24"/>
      <c r="M573" s="24"/>
      <c r="N573" s="24"/>
      <c r="O573" s="24"/>
      <c r="P573" s="24"/>
      <c r="Q573" s="24"/>
      <c r="R573" s="24"/>
      <c r="S573" s="24"/>
      <c r="T573" s="24"/>
      <c r="U573" s="24"/>
    </row>
    <row r="574">
      <c r="A574" s="24"/>
      <c r="B574" s="24"/>
      <c r="C574" s="24"/>
      <c r="D574" s="24"/>
      <c r="E574" s="24"/>
      <c r="F574" s="24"/>
      <c r="G574" s="24"/>
      <c r="H574" s="24"/>
      <c r="I574" s="24"/>
      <c r="J574" s="24"/>
      <c r="K574" s="24"/>
      <c r="L574" s="24"/>
      <c r="M574" s="24"/>
      <c r="N574" s="24"/>
      <c r="O574" s="24"/>
      <c r="P574" s="24"/>
      <c r="Q574" s="24"/>
      <c r="R574" s="24"/>
      <c r="S574" s="24"/>
      <c r="T574" s="24"/>
      <c r="U574" s="24"/>
    </row>
    <row r="575">
      <c r="A575" s="24"/>
      <c r="B575" s="24"/>
      <c r="C575" s="24"/>
      <c r="D575" s="24"/>
      <c r="E575" s="24"/>
      <c r="F575" s="24"/>
      <c r="G575" s="24"/>
      <c r="H575" s="24"/>
      <c r="I575" s="24"/>
      <c r="J575" s="24"/>
      <c r="K575" s="24"/>
      <c r="L575" s="24"/>
      <c r="M575" s="24"/>
      <c r="N575" s="24"/>
      <c r="O575" s="24"/>
      <c r="P575" s="24"/>
      <c r="Q575" s="24"/>
      <c r="R575" s="24"/>
      <c r="S575" s="24"/>
      <c r="T575" s="24"/>
      <c r="U575" s="24"/>
    </row>
    <row r="576">
      <c r="A576" s="24"/>
      <c r="B576" s="24"/>
      <c r="C576" s="24"/>
      <c r="D576" s="24"/>
      <c r="E576" s="24"/>
      <c r="F576" s="24"/>
      <c r="G576" s="24"/>
      <c r="H576" s="24"/>
      <c r="I576" s="24"/>
      <c r="J576" s="24"/>
      <c r="K576" s="24"/>
      <c r="L576" s="24"/>
      <c r="M576" s="24"/>
      <c r="N576" s="24"/>
      <c r="O576" s="24"/>
      <c r="P576" s="24"/>
      <c r="Q576" s="24"/>
      <c r="R576" s="24"/>
      <c r="S576" s="24"/>
      <c r="T576" s="24"/>
      <c r="U576" s="24"/>
    </row>
    <row r="577">
      <c r="A577" s="24"/>
      <c r="B577" s="24"/>
      <c r="C577" s="24"/>
      <c r="D577" s="24"/>
      <c r="E577" s="24"/>
      <c r="F577" s="24"/>
      <c r="G577" s="24"/>
      <c r="H577" s="24"/>
      <c r="I577" s="24"/>
      <c r="J577" s="24"/>
      <c r="K577" s="24"/>
      <c r="L577" s="24"/>
      <c r="M577" s="24"/>
      <c r="N577" s="24"/>
      <c r="O577" s="24"/>
      <c r="P577" s="24"/>
      <c r="Q577" s="24"/>
      <c r="R577" s="24"/>
      <c r="S577" s="24"/>
      <c r="T577" s="24"/>
      <c r="U577" s="24"/>
    </row>
    <row r="578">
      <c r="A578" s="24"/>
      <c r="B578" s="24"/>
      <c r="C578" s="24"/>
      <c r="D578" s="24"/>
      <c r="E578" s="24"/>
      <c r="F578" s="24"/>
      <c r="G578" s="24"/>
      <c r="H578" s="24"/>
      <c r="I578" s="24"/>
      <c r="J578" s="24"/>
      <c r="K578" s="24"/>
      <c r="L578" s="24"/>
      <c r="M578" s="24"/>
      <c r="N578" s="24"/>
      <c r="O578" s="24"/>
      <c r="P578" s="24"/>
      <c r="Q578" s="24"/>
      <c r="R578" s="24"/>
      <c r="S578" s="24"/>
      <c r="T578" s="24"/>
      <c r="U578" s="24"/>
    </row>
    <row r="579">
      <c r="A579" s="24"/>
      <c r="B579" s="24"/>
      <c r="C579" s="24"/>
      <c r="D579" s="24"/>
      <c r="E579" s="24"/>
      <c r="F579" s="24"/>
      <c r="G579" s="24"/>
      <c r="H579" s="24"/>
      <c r="I579" s="24"/>
      <c r="J579" s="24"/>
      <c r="K579" s="24"/>
      <c r="L579" s="24"/>
      <c r="M579" s="24"/>
      <c r="N579" s="24"/>
      <c r="O579" s="24"/>
      <c r="P579" s="24"/>
      <c r="Q579" s="24"/>
      <c r="R579" s="24"/>
      <c r="S579" s="24"/>
      <c r="T579" s="24"/>
      <c r="U579" s="24"/>
    </row>
    <row r="580">
      <c r="A580" s="24"/>
      <c r="B580" s="24"/>
      <c r="C580" s="24"/>
      <c r="D580" s="24"/>
      <c r="E580" s="24"/>
      <c r="F580" s="24"/>
      <c r="G580" s="24"/>
      <c r="H580" s="24"/>
      <c r="I580" s="24"/>
      <c r="J580" s="24"/>
      <c r="K580" s="24"/>
      <c r="L580" s="24"/>
      <c r="M580" s="24"/>
      <c r="N580" s="24"/>
      <c r="O580" s="24"/>
      <c r="P580" s="24"/>
      <c r="Q580" s="24"/>
      <c r="R580" s="24"/>
      <c r="S580" s="24"/>
      <c r="T580" s="24"/>
      <c r="U580" s="24"/>
    </row>
    <row r="581">
      <c r="A581" s="24"/>
      <c r="B581" s="24"/>
      <c r="C581" s="24"/>
      <c r="D581" s="24"/>
      <c r="E581" s="24"/>
      <c r="F581" s="24"/>
      <c r="G581" s="24"/>
      <c r="H581" s="24"/>
      <c r="I581" s="24"/>
      <c r="J581" s="24"/>
      <c r="K581" s="24"/>
      <c r="L581" s="24"/>
      <c r="M581" s="24"/>
      <c r="N581" s="24"/>
      <c r="O581" s="24"/>
      <c r="P581" s="24"/>
      <c r="Q581" s="24"/>
      <c r="R581" s="24"/>
      <c r="S581" s="24"/>
      <c r="T581" s="24"/>
      <c r="U581" s="24"/>
    </row>
    <row r="582">
      <c r="A582" s="24"/>
      <c r="B582" s="24"/>
      <c r="C582" s="24"/>
      <c r="D582" s="24"/>
      <c r="E582" s="24"/>
      <c r="F582" s="24"/>
      <c r="G582" s="24"/>
      <c r="H582" s="24"/>
      <c r="I582" s="24"/>
      <c r="J582" s="24"/>
      <c r="K582" s="24"/>
      <c r="L582" s="24"/>
      <c r="M582" s="24"/>
      <c r="N582" s="24"/>
      <c r="O582" s="24"/>
      <c r="P582" s="24"/>
      <c r="Q582" s="24"/>
      <c r="R582" s="24"/>
      <c r="S582" s="24"/>
      <c r="T582" s="24"/>
      <c r="U582" s="24"/>
    </row>
    <row r="583">
      <c r="A583" s="24"/>
      <c r="B583" s="24"/>
      <c r="C583" s="24"/>
      <c r="D583" s="24"/>
      <c r="E583" s="24"/>
      <c r="F583" s="24"/>
      <c r="G583" s="24"/>
      <c r="H583" s="24"/>
      <c r="I583" s="24"/>
      <c r="J583" s="24"/>
      <c r="K583" s="24"/>
      <c r="L583" s="24"/>
      <c r="M583" s="24"/>
      <c r="N583" s="24"/>
      <c r="O583" s="24"/>
      <c r="P583" s="24"/>
      <c r="Q583" s="24"/>
      <c r="R583" s="24"/>
      <c r="S583" s="24"/>
      <c r="T583" s="24"/>
      <c r="U583" s="24"/>
    </row>
    <row r="584">
      <c r="A584" s="24"/>
      <c r="B584" s="24"/>
      <c r="C584" s="24"/>
      <c r="D584" s="24"/>
      <c r="E584" s="24"/>
      <c r="F584" s="24"/>
      <c r="G584" s="24"/>
      <c r="H584" s="24"/>
      <c r="I584" s="24"/>
      <c r="J584" s="24"/>
      <c r="K584" s="24"/>
      <c r="L584" s="24"/>
      <c r="M584" s="24"/>
      <c r="N584" s="24"/>
      <c r="O584" s="24"/>
      <c r="P584" s="24"/>
      <c r="Q584" s="24"/>
      <c r="R584" s="24"/>
      <c r="S584" s="24"/>
      <c r="T584" s="24"/>
      <c r="U584" s="24"/>
    </row>
    <row r="585">
      <c r="A585" s="24"/>
      <c r="B585" s="24"/>
      <c r="C585" s="24"/>
      <c r="D585" s="24"/>
      <c r="E585" s="24"/>
      <c r="F585" s="24"/>
      <c r="G585" s="24"/>
      <c r="H585" s="24"/>
      <c r="I585" s="24"/>
      <c r="J585" s="24"/>
      <c r="K585" s="24"/>
      <c r="L585" s="24"/>
      <c r="M585" s="24"/>
      <c r="N585" s="24"/>
      <c r="O585" s="24"/>
      <c r="P585" s="24"/>
      <c r="Q585" s="24"/>
      <c r="R585" s="24"/>
      <c r="S585" s="24"/>
      <c r="T585" s="24"/>
      <c r="U585" s="24"/>
    </row>
    <row r="586">
      <c r="A586" s="24"/>
      <c r="B586" s="24"/>
      <c r="C586" s="24"/>
      <c r="D586" s="24"/>
      <c r="E586" s="24"/>
      <c r="F586" s="24"/>
      <c r="G586" s="24"/>
      <c r="H586" s="24"/>
      <c r="I586" s="24"/>
      <c r="J586" s="24"/>
      <c r="K586" s="24"/>
      <c r="L586" s="24"/>
      <c r="M586" s="24"/>
      <c r="N586" s="24"/>
      <c r="O586" s="24"/>
      <c r="P586" s="24"/>
      <c r="Q586" s="24"/>
      <c r="R586" s="24"/>
      <c r="S586" s="24"/>
      <c r="T586" s="24"/>
      <c r="U586" s="24"/>
    </row>
    <row r="587">
      <c r="A587" s="24"/>
      <c r="B587" s="24"/>
      <c r="C587" s="24"/>
      <c r="D587" s="24"/>
      <c r="E587" s="24"/>
      <c r="F587" s="24"/>
      <c r="G587" s="24"/>
      <c r="H587" s="24"/>
      <c r="I587" s="24"/>
      <c r="J587" s="24"/>
      <c r="K587" s="24"/>
      <c r="L587" s="24"/>
      <c r="M587" s="24"/>
      <c r="N587" s="24"/>
      <c r="O587" s="24"/>
      <c r="P587" s="24"/>
      <c r="Q587" s="24"/>
      <c r="R587" s="24"/>
      <c r="S587" s="24"/>
      <c r="T587" s="24"/>
      <c r="U587" s="24"/>
    </row>
    <row r="588">
      <c r="A588" s="24"/>
      <c r="B588" s="24"/>
      <c r="C588" s="24"/>
      <c r="D588" s="24"/>
      <c r="E588" s="24"/>
      <c r="F588" s="24"/>
      <c r="G588" s="24"/>
      <c r="H588" s="24"/>
      <c r="I588" s="24"/>
      <c r="J588" s="24"/>
      <c r="K588" s="24"/>
      <c r="L588" s="24"/>
      <c r="M588" s="24"/>
      <c r="N588" s="24"/>
      <c r="O588" s="24"/>
      <c r="P588" s="24"/>
      <c r="Q588" s="24"/>
      <c r="R588" s="24"/>
      <c r="S588" s="24"/>
      <c r="T588" s="24"/>
      <c r="U588" s="24"/>
    </row>
    <row r="589">
      <c r="A589" s="24"/>
      <c r="B589" s="24"/>
      <c r="C589" s="24"/>
      <c r="D589" s="24"/>
      <c r="E589" s="24"/>
      <c r="F589" s="24"/>
      <c r="G589" s="24"/>
      <c r="H589" s="24"/>
      <c r="I589" s="24"/>
      <c r="J589" s="24"/>
      <c r="K589" s="24"/>
      <c r="L589" s="24"/>
      <c r="M589" s="24"/>
      <c r="N589" s="24"/>
      <c r="O589" s="24"/>
      <c r="P589" s="24"/>
      <c r="Q589" s="24"/>
      <c r="R589" s="24"/>
      <c r="S589" s="24"/>
      <c r="T589" s="24"/>
      <c r="U589" s="24"/>
    </row>
    <row r="590">
      <c r="A590" s="24"/>
      <c r="B590" s="24"/>
      <c r="C590" s="24"/>
      <c r="D590" s="24"/>
      <c r="E590" s="24"/>
      <c r="F590" s="24"/>
      <c r="G590" s="24"/>
      <c r="H590" s="24"/>
      <c r="I590" s="24"/>
      <c r="J590" s="24"/>
      <c r="K590" s="24"/>
      <c r="L590" s="24"/>
      <c r="M590" s="24"/>
      <c r="N590" s="24"/>
      <c r="O590" s="24"/>
      <c r="P590" s="24"/>
      <c r="Q590" s="24"/>
      <c r="R590" s="24"/>
      <c r="S590" s="24"/>
      <c r="T590" s="24"/>
      <c r="U590" s="24"/>
    </row>
    <row r="591">
      <c r="A591" s="24"/>
      <c r="B591" s="24"/>
      <c r="C591" s="24"/>
      <c r="D591" s="24"/>
      <c r="E591" s="24"/>
      <c r="F591" s="24"/>
      <c r="G591" s="24"/>
      <c r="H591" s="24"/>
      <c r="I591" s="24"/>
      <c r="J591" s="24"/>
      <c r="K591" s="24"/>
      <c r="L591" s="24"/>
      <c r="M591" s="24"/>
      <c r="N591" s="24"/>
      <c r="O591" s="24"/>
      <c r="P591" s="24"/>
      <c r="Q591" s="24"/>
      <c r="R591" s="24"/>
      <c r="S591" s="24"/>
      <c r="T591" s="24"/>
      <c r="U591" s="24"/>
    </row>
    <row r="592">
      <c r="A592" s="24"/>
      <c r="B592" s="24"/>
      <c r="C592" s="24"/>
      <c r="D592" s="24"/>
      <c r="E592" s="24"/>
      <c r="F592" s="24"/>
      <c r="G592" s="24"/>
      <c r="H592" s="24"/>
      <c r="I592" s="24"/>
      <c r="J592" s="24"/>
      <c r="K592" s="24"/>
      <c r="L592" s="24"/>
      <c r="M592" s="24"/>
      <c r="N592" s="24"/>
      <c r="O592" s="24"/>
      <c r="P592" s="24"/>
      <c r="Q592" s="24"/>
      <c r="R592" s="24"/>
      <c r="S592" s="24"/>
      <c r="T592" s="24"/>
      <c r="U592" s="24"/>
    </row>
    <row r="593">
      <c r="A593" s="24"/>
      <c r="B593" s="24"/>
      <c r="C593" s="24"/>
      <c r="D593" s="24"/>
      <c r="E593" s="24"/>
      <c r="F593" s="24"/>
      <c r="G593" s="24"/>
      <c r="H593" s="24"/>
      <c r="I593" s="24"/>
      <c r="J593" s="24"/>
      <c r="K593" s="24"/>
      <c r="L593" s="24"/>
      <c r="M593" s="24"/>
      <c r="N593" s="24"/>
      <c r="O593" s="24"/>
      <c r="P593" s="24"/>
      <c r="Q593" s="24"/>
      <c r="R593" s="24"/>
      <c r="S593" s="24"/>
      <c r="T593" s="24"/>
      <c r="U593" s="24"/>
    </row>
    <row r="594">
      <c r="A594" s="24"/>
      <c r="B594" s="24"/>
      <c r="C594" s="24"/>
      <c r="D594" s="24"/>
      <c r="E594" s="24"/>
      <c r="F594" s="24"/>
      <c r="G594" s="24"/>
      <c r="H594" s="24"/>
      <c r="I594" s="24"/>
      <c r="J594" s="24"/>
      <c r="K594" s="24"/>
      <c r="L594" s="24"/>
      <c r="M594" s="24"/>
      <c r="N594" s="24"/>
      <c r="O594" s="24"/>
      <c r="P594" s="24"/>
      <c r="Q594" s="24"/>
      <c r="R594" s="24"/>
      <c r="S594" s="24"/>
      <c r="T594" s="24"/>
      <c r="U594" s="24"/>
    </row>
    <row r="595">
      <c r="A595" s="24"/>
      <c r="B595" s="24"/>
      <c r="C595" s="24"/>
      <c r="D595" s="24"/>
      <c r="E595" s="24"/>
      <c r="F595" s="24"/>
      <c r="G595" s="24"/>
      <c r="H595" s="24"/>
      <c r="I595" s="24"/>
      <c r="J595" s="24"/>
      <c r="K595" s="24"/>
      <c r="L595" s="24"/>
      <c r="M595" s="24"/>
      <c r="N595" s="24"/>
      <c r="O595" s="24"/>
      <c r="P595" s="24"/>
      <c r="Q595" s="24"/>
      <c r="R595" s="24"/>
      <c r="S595" s="24"/>
      <c r="T595" s="24"/>
      <c r="U595" s="24"/>
    </row>
    <row r="596">
      <c r="A596" s="24"/>
      <c r="B596" s="24"/>
      <c r="C596" s="24"/>
      <c r="D596" s="24"/>
      <c r="E596" s="24"/>
      <c r="F596" s="24"/>
      <c r="G596" s="24"/>
      <c r="H596" s="24"/>
      <c r="I596" s="24"/>
      <c r="J596" s="24"/>
      <c r="K596" s="24"/>
      <c r="L596" s="24"/>
      <c r="M596" s="24"/>
      <c r="N596" s="24"/>
      <c r="O596" s="24"/>
      <c r="P596" s="24"/>
      <c r="Q596" s="24"/>
      <c r="R596" s="24"/>
      <c r="S596" s="24"/>
      <c r="T596" s="24"/>
      <c r="U596" s="24"/>
    </row>
    <row r="597">
      <c r="A597" s="24"/>
      <c r="B597" s="24"/>
      <c r="C597" s="24"/>
      <c r="D597" s="24"/>
      <c r="E597" s="24"/>
      <c r="F597" s="24"/>
      <c r="G597" s="24"/>
      <c r="H597" s="24"/>
      <c r="I597" s="24"/>
      <c r="J597" s="24"/>
      <c r="K597" s="24"/>
      <c r="L597" s="24"/>
      <c r="M597" s="24"/>
      <c r="N597" s="24"/>
      <c r="O597" s="24"/>
      <c r="P597" s="24"/>
      <c r="Q597" s="24"/>
      <c r="R597" s="24"/>
      <c r="S597" s="24"/>
      <c r="T597" s="24"/>
      <c r="U597" s="24"/>
    </row>
    <row r="598">
      <c r="A598" s="24"/>
      <c r="B598" s="24"/>
      <c r="C598" s="24"/>
      <c r="D598" s="24"/>
      <c r="E598" s="24"/>
      <c r="F598" s="24"/>
      <c r="G598" s="24"/>
      <c r="H598" s="24"/>
      <c r="I598" s="24"/>
      <c r="J598" s="24"/>
      <c r="K598" s="24"/>
      <c r="L598" s="24"/>
      <c r="M598" s="24"/>
      <c r="N598" s="24"/>
      <c r="O598" s="24"/>
      <c r="P598" s="24"/>
      <c r="Q598" s="24"/>
      <c r="R598" s="24"/>
      <c r="S598" s="24"/>
      <c r="T598" s="24"/>
      <c r="U598" s="24"/>
    </row>
    <row r="599">
      <c r="A599" s="24"/>
      <c r="B599" s="24"/>
      <c r="C599" s="24"/>
      <c r="D599" s="24"/>
      <c r="E599" s="24"/>
      <c r="F599" s="24"/>
      <c r="G599" s="24"/>
      <c r="H599" s="24"/>
      <c r="I599" s="24"/>
      <c r="J599" s="24"/>
      <c r="K599" s="24"/>
      <c r="L599" s="24"/>
      <c r="M599" s="24"/>
      <c r="N599" s="24"/>
      <c r="O599" s="24"/>
      <c r="P599" s="24"/>
      <c r="Q599" s="24"/>
      <c r="R599" s="24"/>
      <c r="S599" s="24"/>
      <c r="T599" s="24"/>
      <c r="U599" s="24"/>
    </row>
    <row r="600">
      <c r="A600" s="24"/>
      <c r="B600" s="24"/>
      <c r="C600" s="24"/>
      <c r="D600" s="24"/>
      <c r="E600" s="24"/>
      <c r="F600" s="24"/>
      <c r="G600" s="24"/>
      <c r="H600" s="24"/>
      <c r="I600" s="24"/>
      <c r="J600" s="24"/>
      <c r="K600" s="24"/>
      <c r="L600" s="24"/>
      <c r="M600" s="24"/>
      <c r="N600" s="24"/>
      <c r="O600" s="24"/>
      <c r="P600" s="24"/>
      <c r="Q600" s="24"/>
      <c r="R600" s="24"/>
      <c r="S600" s="24"/>
      <c r="T600" s="24"/>
      <c r="U600" s="24"/>
    </row>
    <row r="601">
      <c r="A601" s="24"/>
      <c r="B601" s="24"/>
      <c r="C601" s="24"/>
      <c r="D601" s="24"/>
      <c r="E601" s="24"/>
      <c r="F601" s="24"/>
      <c r="G601" s="24"/>
      <c r="H601" s="24"/>
      <c r="I601" s="24"/>
      <c r="J601" s="24"/>
      <c r="K601" s="24"/>
      <c r="L601" s="24"/>
      <c r="M601" s="24"/>
      <c r="N601" s="24"/>
      <c r="O601" s="24"/>
      <c r="P601" s="24"/>
      <c r="Q601" s="24"/>
      <c r="R601" s="24"/>
      <c r="S601" s="24"/>
      <c r="T601" s="24"/>
      <c r="U601" s="24"/>
    </row>
    <row r="602">
      <c r="A602" s="24"/>
      <c r="B602" s="24"/>
      <c r="C602" s="24"/>
      <c r="D602" s="24"/>
      <c r="E602" s="24"/>
      <c r="F602" s="24"/>
      <c r="G602" s="24"/>
      <c r="H602" s="24"/>
      <c r="I602" s="24"/>
      <c r="J602" s="24"/>
      <c r="K602" s="24"/>
      <c r="L602" s="24"/>
      <c r="M602" s="24"/>
      <c r="N602" s="24"/>
      <c r="O602" s="24"/>
      <c r="P602" s="24"/>
      <c r="Q602" s="24"/>
      <c r="R602" s="24"/>
      <c r="S602" s="24"/>
      <c r="T602" s="24"/>
      <c r="U602" s="24"/>
    </row>
    <row r="603">
      <c r="A603" s="24"/>
      <c r="B603" s="24"/>
      <c r="C603" s="24"/>
      <c r="D603" s="24"/>
      <c r="E603" s="24"/>
      <c r="F603" s="24"/>
      <c r="G603" s="24"/>
      <c r="H603" s="24"/>
      <c r="I603" s="24"/>
      <c r="J603" s="24"/>
      <c r="K603" s="24"/>
      <c r="L603" s="24"/>
      <c r="M603" s="24"/>
      <c r="N603" s="24"/>
      <c r="O603" s="24"/>
      <c r="P603" s="24"/>
      <c r="Q603" s="24"/>
      <c r="R603" s="24"/>
      <c r="S603" s="24"/>
      <c r="T603" s="24"/>
      <c r="U603" s="24"/>
    </row>
    <row r="604">
      <c r="A604" s="24"/>
      <c r="B604" s="24"/>
      <c r="C604" s="24"/>
      <c r="D604" s="24"/>
      <c r="E604" s="24"/>
      <c r="F604" s="24"/>
      <c r="G604" s="24"/>
      <c r="H604" s="24"/>
      <c r="I604" s="24"/>
      <c r="J604" s="24"/>
      <c r="K604" s="24"/>
      <c r="L604" s="24"/>
      <c r="M604" s="24"/>
      <c r="N604" s="24"/>
      <c r="O604" s="24"/>
      <c r="P604" s="24"/>
      <c r="Q604" s="24"/>
      <c r="R604" s="24"/>
      <c r="S604" s="24"/>
      <c r="T604" s="24"/>
      <c r="U604" s="24"/>
    </row>
    <row r="605">
      <c r="A605" s="24"/>
      <c r="B605" s="24"/>
      <c r="C605" s="24"/>
      <c r="D605" s="24"/>
      <c r="E605" s="24"/>
      <c r="F605" s="24"/>
      <c r="G605" s="24"/>
      <c r="H605" s="24"/>
      <c r="I605" s="24"/>
      <c r="J605" s="24"/>
      <c r="K605" s="24"/>
      <c r="L605" s="24"/>
      <c r="M605" s="24"/>
      <c r="N605" s="24"/>
      <c r="O605" s="24"/>
      <c r="P605" s="24"/>
      <c r="Q605" s="24"/>
      <c r="R605" s="24"/>
      <c r="S605" s="24"/>
      <c r="T605" s="24"/>
      <c r="U605" s="24"/>
    </row>
    <row r="606">
      <c r="A606" s="24"/>
      <c r="B606" s="24"/>
      <c r="C606" s="24"/>
      <c r="D606" s="24"/>
      <c r="E606" s="24"/>
      <c r="F606" s="24"/>
      <c r="G606" s="24"/>
      <c r="H606" s="24"/>
      <c r="I606" s="24"/>
      <c r="J606" s="24"/>
      <c r="K606" s="24"/>
      <c r="L606" s="24"/>
      <c r="M606" s="24"/>
      <c r="N606" s="24"/>
      <c r="O606" s="24"/>
      <c r="P606" s="24"/>
      <c r="Q606" s="24"/>
      <c r="R606" s="24"/>
      <c r="S606" s="24"/>
      <c r="T606" s="24"/>
      <c r="U606" s="24"/>
    </row>
    <row r="607">
      <c r="A607" s="24"/>
      <c r="B607" s="24"/>
      <c r="C607" s="24"/>
      <c r="D607" s="24"/>
      <c r="E607" s="24"/>
      <c r="F607" s="24"/>
      <c r="G607" s="24"/>
      <c r="H607" s="24"/>
      <c r="I607" s="24"/>
      <c r="J607" s="24"/>
      <c r="K607" s="24"/>
      <c r="L607" s="24"/>
      <c r="M607" s="24"/>
      <c r="N607" s="24"/>
      <c r="O607" s="24"/>
      <c r="P607" s="24"/>
      <c r="Q607" s="24"/>
      <c r="R607" s="24"/>
      <c r="S607" s="24"/>
      <c r="T607" s="24"/>
      <c r="U607" s="24"/>
    </row>
    <row r="608">
      <c r="A608" s="24"/>
      <c r="B608" s="24"/>
      <c r="C608" s="24"/>
      <c r="D608" s="24"/>
      <c r="E608" s="24"/>
      <c r="F608" s="24"/>
      <c r="G608" s="24"/>
      <c r="H608" s="24"/>
      <c r="I608" s="24"/>
      <c r="J608" s="24"/>
      <c r="K608" s="24"/>
      <c r="L608" s="24"/>
      <c r="M608" s="24"/>
      <c r="N608" s="24"/>
      <c r="O608" s="24"/>
      <c r="P608" s="24"/>
      <c r="Q608" s="24"/>
      <c r="R608" s="24"/>
      <c r="S608" s="24"/>
      <c r="T608" s="24"/>
      <c r="U608" s="24"/>
    </row>
    <row r="609">
      <c r="A609" s="24"/>
      <c r="B609" s="24"/>
      <c r="C609" s="24"/>
      <c r="D609" s="24"/>
      <c r="E609" s="24"/>
      <c r="F609" s="24"/>
      <c r="G609" s="24"/>
      <c r="H609" s="24"/>
      <c r="I609" s="24"/>
      <c r="J609" s="24"/>
      <c r="K609" s="24"/>
      <c r="L609" s="24"/>
      <c r="M609" s="24"/>
      <c r="N609" s="24"/>
      <c r="O609" s="24"/>
      <c r="P609" s="24"/>
      <c r="Q609" s="24"/>
      <c r="R609" s="24"/>
      <c r="S609" s="24"/>
      <c r="T609" s="24"/>
      <c r="U609" s="24"/>
    </row>
    <row r="610">
      <c r="A610" s="24"/>
      <c r="B610" s="24"/>
      <c r="C610" s="24"/>
      <c r="D610" s="24"/>
      <c r="E610" s="24"/>
      <c r="F610" s="24"/>
      <c r="G610" s="24"/>
      <c r="H610" s="24"/>
      <c r="I610" s="24"/>
      <c r="J610" s="24"/>
      <c r="K610" s="24"/>
      <c r="L610" s="24"/>
      <c r="M610" s="24"/>
      <c r="N610" s="24"/>
      <c r="O610" s="24"/>
      <c r="P610" s="24"/>
      <c r="Q610" s="24"/>
      <c r="R610" s="24"/>
      <c r="S610" s="24"/>
      <c r="T610" s="24"/>
      <c r="U610" s="24"/>
    </row>
    <row r="611">
      <c r="A611" s="24"/>
      <c r="B611" s="24"/>
      <c r="C611" s="24"/>
      <c r="D611" s="24"/>
      <c r="E611" s="24"/>
      <c r="F611" s="24"/>
      <c r="G611" s="24"/>
      <c r="H611" s="24"/>
      <c r="I611" s="24"/>
      <c r="J611" s="24"/>
      <c r="K611" s="24"/>
      <c r="L611" s="24"/>
      <c r="M611" s="24"/>
      <c r="N611" s="24"/>
      <c r="O611" s="24"/>
      <c r="P611" s="24"/>
      <c r="Q611" s="24"/>
      <c r="R611" s="24"/>
      <c r="S611" s="24"/>
      <c r="T611" s="24"/>
      <c r="U611" s="24"/>
    </row>
    <row r="612">
      <c r="A612" s="24"/>
      <c r="B612" s="24"/>
      <c r="C612" s="24"/>
      <c r="D612" s="24"/>
      <c r="E612" s="24"/>
      <c r="F612" s="24"/>
      <c r="G612" s="24"/>
      <c r="H612" s="24"/>
      <c r="I612" s="24"/>
      <c r="J612" s="24"/>
      <c r="K612" s="24"/>
      <c r="L612" s="24"/>
      <c r="M612" s="24"/>
      <c r="N612" s="24"/>
      <c r="O612" s="24"/>
      <c r="P612" s="24"/>
      <c r="Q612" s="24"/>
      <c r="R612" s="24"/>
      <c r="S612" s="24"/>
      <c r="T612" s="24"/>
      <c r="U612" s="24"/>
    </row>
    <row r="613">
      <c r="A613" s="24"/>
      <c r="B613" s="24"/>
      <c r="C613" s="24"/>
      <c r="D613" s="24"/>
      <c r="E613" s="24"/>
      <c r="F613" s="24"/>
      <c r="G613" s="24"/>
      <c r="H613" s="24"/>
      <c r="I613" s="24"/>
      <c r="J613" s="24"/>
      <c r="K613" s="24"/>
      <c r="L613" s="24"/>
      <c r="M613" s="24"/>
      <c r="N613" s="24"/>
      <c r="O613" s="24"/>
      <c r="P613" s="24"/>
      <c r="Q613" s="24"/>
      <c r="R613" s="24"/>
      <c r="S613" s="24"/>
      <c r="T613" s="24"/>
      <c r="U613" s="24"/>
    </row>
    <row r="614">
      <c r="A614" s="24"/>
      <c r="B614" s="24"/>
      <c r="C614" s="24"/>
      <c r="D614" s="24"/>
      <c r="E614" s="24"/>
      <c r="F614" s="24"/>
      <c r="G614" s="24"/>
      <c r="H614" s="24"/>
      <c r="I614" s="24"/>
      <c r="J614" s="24"/>
      <c r="K614" s="24"/>
      <c r="L614" s="24"/>
      <c r="M614" s="24"/>
      <c r="N614" s="24"/>
      <c r="O614" s="24"/>
      <c r="P614" s="24"/>
      <c r="Q614" s="24"/>
      <c r="R614" s="24"/>
      <c r="S614" s="24"/>
      <c r="T614" s="24"/>
      <c r="U614" s="24"/>
    </row>
    <row r="615">
      <c r="A615" s="24"/>
      <c r="B615" s="24"/>
      <c r="C615" s="24"/>
      <c r="D615" s="24"/>
      <c r="E615" s="24"/>
      <c r="F615" s="24"/>
      <c r="G615" s="24"/>
      <c r="H615" s="24"/>
      <c r="I615" s="24"/>
      <c r="J615" s="24"/>
      <c r="K615" s="24"/>
      <c r="L615" s="24"/>
      <c r="M615" s="24"/>
      <c r="N615" s="24"/>
      <c r="O615" s="24"/>
      <c r="P615" s="24"/>
      <c r="Q615" s="24"/>
      <c r="R615" s="24"/>
      <c r="S615" s="24"/>
      <c r="T615" s="24"/>
      <c r="U615" s="24"/>
    </row>
    <row r="616">
      <c r="A616" s="24"/>
      <c r="B616" s="24"/>
      <c r="C616" s="24"/>
      <c r="D616" s="24"/>
      <c r="E616" s="24"/>
      <c r="F616" s="24"/>
      <c r="G616" s="24"/>
      <c r="H616" s="24"/>
      <c r="I616" s="24"/>
      <c r="J616" s="24"/>
      <c r="K616" s="24"/>
      <c r="L616" s="24"/>
      <c r="M616" s="24"/>
      <c r="N616" s="24"/>
      <c r="O616" s="24"/>
      <c r="P616" s="24"/>
      <c r="Q616" s="24"/>
      <c r="R616" s="24"/>
      <c r="S616" s="24"/>
      <c r="T616" s="24"/>
      <c r="U616" s="24"/>
    </row>
    <row r="617">
      <c r="A617" s="24"/>
      <c r="B617" s="24"/>
      <c r="C617" s="24"/>
      <c r="D617" s="24"/>
      <c r="E617" s="24"/>
      <c r="F617" s="24"/>
      <c r="G617" s="24"/>
      <c r="H617" s="24"/>
      <c r="I617" s="24"/>
      <c r="J617" s="24"/>
      <c r="K617" s="24"/>
      <c r="L617" s="24"/>
      <c r="M617" s="24"/>
      <c r="N617" s="24"/>
      <c r="O617" s="24"/>
      <c r="P617" s="24"/>
      <c r="Q617" s="24"/>
      <c r="R617" s="24"/>
      <c r="S617" s="24"/>
      <c r="T617" s="24"/>
      <c r="U617" s="24"/>
    </row>
    <row r="618">
      <c r="A618" s="24"/>
      <c r="B618" s="24"/>
      <c r="C618" s="24"/>
      <c r="D618" s="24"/>
      <c r="E618" s="24"/>
      <c r="F618" s="24"/>
      <c r="G618" s="24"/>
      <c r="H618" s="24"/>
      <c r="I618" s="24"/>
      <c r="J618" s="24"/>
      <c r="K618" s="24"/>
      <c r="L618" s="24"/>
      <c r="M618" s="24"/>
      <c r="N618" s="24"/>
      <c r="O618" s="24"/>
      <c r="P618" s="24"/>
      <c r="Q618" s="24"/>
      <c r="R618" s="24"/>
      <c r="S618" s="24"/>
      <c r="T618" s="24"/>
      <c r="U618" s="24"/>
    </row>
    <row r="619">
      <c r="A619" s="24"/>
      <c r="B619" s="24"/>
      <c r="C619" s="24"/>
      <c r="D619" s="24"/>
      <c r="E619" s="24"/>
      <c r="F619" s="24"/>
      <c r="G619" s="24"/>
      <c r="H619" s="24"/>
      <c r="I619" s="24"/>
      <c r="J619" s="24"/>
      <c r="K619" s="24"/>
      <c r="L619" s="24"/>
      <c r="M619" s="24"/>
      <c r="N619" s="24"/>
      <c r="O619" s="24"/>
      <c r="P619" s="24"/>
      <c r="Q619" s="24"/>
      <c r="R619" s="24"/>
      <c r="S619" s="24"/>
      <c r="T619" s="24"/>
      <c r="U619" s="24"/>
    </row>
    <row r="620">
      <c r="A620" s="24"/>
      <c r="B620" s="24"/>
      <c r="C620" s="24"/>
      <c r="D620" s="24"/>
      <c r="E620" s="24"/>
      <c r="F620" s="24"/>
      <c r="G620" s="24"/>
      <c r="H620" s="24"/>
      <c r="I620" s="24"/>
      <c r="J620" s="24"/>
      <c r="K620" s="24"/>
      <c r="L620" s="24"/>
      <c r="M620" s="24"/>
      <c r="N620" s="24"/>
      <c r="O620" s="24"/>
      <c r="P620" s="24"/>
      <c r="Q620" s="24"/>
      <c r="R620" s="24"/>
      <c r="S620" s="24"/>
      <c r="T620" s="24"/>
      <c r="U620" s="24"/>
    </row>
    <row r="621">
      <c r="A621" s="24"/>
      <c r="B621" s="24"/>
      <c r="C621" s="24"/>
      <c r="D621" s="24"/>
      <c r="E621" s="24"/>
      <c r="F621" s="24"/>
      <c r="G621" s="24"/>
      <c r="H621" s="24"/>
      <c r="I621" s="24"/>
      <c r="J621" s="24"/>
      <c r="K621" s="24"/>
      <c r="L621" s="24"/>
      <c r="M621" s="24"/>
      <c r="N621" s="24"/>
      <c r="O621" s="24"/>
      <c r="P621" s="24"/>
      <c r="Q621" s="24"/>
      <c r="R621" s="24"/>
      <c r="S621" s="24"/>
      <c r="T621" s="24"/>
      <c r="U621" s="24"/>
    </row>
    <row r="622">
      <c r="A622" s="24"/>
      <c r="B622" s="24"/>
      <c r="C622" s="24"/>
      <c r="D622" s="24"/>
      <c r="E622" s="24"/>
      <c r="F622" s="24"/>
      <c r="G622" s="24"/>
      <c r="H622" s="24"/>
      <c r="I622" s="24"/>
      <c r="J622" s="24"/>
      <c r="K622" s="24"/>
      <c r="L622" s="24"/>
      <c r="M622" s="24"/>
      <c r="N622" s="24"/>
      <c r="O622" s="24"/>
      <c r="P622" s="24"/>
      <c r="Q622" s="24"/>
      <c r="R622" s="24"/>
      <c r="S622" s="24"/>
      <c r="T622" s="24"/>
      <c r="U622" s="24"/>
    </row>
    <row r="623">
      <c r="A623" s="24"/>
      <c r="B623" s="24"/>
      <c r="C623" s="24"/>
      <c r="D623" s="24"/>
      <c r="E623" s="24"/>
      <c r="F623" s="24"/>
      <c r="G623" s="24"/>
      <c r="H623" s="24"/>
      <c r="I623" s="24"/>
      <c r="J623" s="24"/>
      <c r="K623" s="24"/>
      <c r="L623" s="24"/>
      <c r="M623" s="24"/>
      <c r="N623" s="24"/>
      <c r="O623" s="24"/>
      <c r="P623" s="24"/>
      <c r="Q623" s="24"/>
      <c r="R623" s="24"/>
      <c r="S623" s="24"/>
      <c r="T623" s="24"/>
      <c r="U623" s="24"/>
    </row>
    <row r="624">
      <c r="A624" s="24"/>
      <c r="B624" s="24"/>
      <c r="C624" s="24"/>
      <c r="D624" s="24"/>
      <c r="E624" s="24"/>
      <c r="F624" s="24"/>
      <c r="G624" s="24"/>
      <c r="H624" s="24"/>
      <c r="I624" s="24"/>
      <c r="J624" s="24"/>
      <c r="K624" s="24"/>
      <c r="L624" s="24"/>
      <c r="M624" s="24"/>
      <c r="N624" s="24"/>
      <c r="O624" s="24"/>
      <c r="P624" s="24"/>
      <c r="Q624" s="24"/>
      <c r="R624" s="24"/>
      <c r="S624" s="24"/>
      <c r="T624" s="24"/>
      <c r="U624" s="24"/>
    </row>
    <row r="625">
      <c r="A625" s="24"/>
      <c r="B625" s="24"/>
      <c r="C625" s="24"/>
      <c r="D625" s="24"/>
      <c r="E625" s="24"/>
      <c r="F625" s="24"/>
      <c r="G625" s="24"/>
      <c r="H625" s="24"/>
      <c r="I625" s="24"/>
      <c r="J625" s="24"/>
      <c r="K625" s="24"/>
      <c r="L625" s="24"/>
      <c r="M625" s="24"/>
      <c r="N625" s="24"/>
      <c r="O625" s="24"/>
      <c r="P625" s="24"/>
      <c r="Q625" s="24"/>
      <c r="R625" s="24"/>
      <c r="S625" s="24"/>
      <c r="T625" s="24"/>
      <c r="U625" s="24"/>
    </row>
    <row r="626">
      <c r="A626" s="24"/>
      <c r="B626" s="24"/>
      <c r="C626" s="24"/>
      <c r="D626" s="24"/>
      <c r="E626" s="24"/>
      <c r="F626" s="24"/>
      <c r="G626" s="24"/>
      <c r="H626" s="24"/>
      <c r="I626" s="24"/>
      <c r="J626" s="24"/>
      <c r="K626" s="24"/>
      <c r="L626" s="24"/>
      <c r="M626" s="24"/>
      <c r="N626" s="24"/>
      <c r="O626" s="24"/>
      <c r="P626" s="24"/>
      <c r="Q626" s="24"/>
      <c r="R626" s="24"/>
      <c r="S626" s="24"/>
      <c r="T626" s="24"/>
      <c r="U626" s="24"/>
    </row>
    <row r="627">
      <c r="A627" s="24"/>
      <c r="B627" s="24"/>
      <c r="C627" s="24"/>
      <c r="D627" s="24"/>
      <c r="E627" s="24"/>
      <c r="F627" s="24"/>
      <c r="G627" s="24"/>
      <c r="H627" s="24"/>
      <c r="I627" s="24"/>
      <c r="J627" s="24"/>
      <c r="K627" s="24"/>
      <c r="L627" s="24"/>
      <c r="M627" s="24"/>
      <c r="N627" s="24"/>
      <c r="O627" s="24"/>
      <c r="P627" s="24"/>
      <c r="Q627" s="24"/>
      <c r="R627" s="24"/>
      <c r="S627" s="24"/>
      <c r="T627" s="24"/>
      <c r="U627" s="24"/>
    </row>
    <row r="628">
      <c r="A628" s="24"/>
      <c r="B628" s="24"/>
      <c r="C628" s="24"/>
      <c r="D628" s="24"/>
      <c r="E628" s="24"/>
      <c r="F628" s="24"/>
      <c r="G628" s="24"/>
      <c r="H628" s="24"/>
      <c r="I628" s="24"/>
      <c r="J628" s="24"/>
      <c r="K628" s="24"/>
      <c r="L628" s="24"/>
      <c r="M628" s="24"/>
      <c r="N628" s="24"/>
      <c r="O628" s="24"/>
      <c r="P628" s="24"/>
      <c r="Q628" s="24"/>
      <c r="R628" s="24"/>
      <c r="S628" s="24"/>
      <c r="T628" s="24"/>
      <c r="U628" s="24"/>
    </row>
    <row r="629">
      <c r="A629" s="24"/>
      <c r="B629" s="24"/>
      <c r="C629" s="24"/>
      <c r="D629" s="24"/>
      <c r="E629" s="24"/>
      <c r="F629" s="24"/>
      <c r="G629" s="24"/>
      <c r="H629" s="24"/>
      <c r="I629" s="24"/>
      <c r="J629" s="24"/>
      <c r="K629" s="24"/>
      <c r="L629" s="24"/>
      <c r="M629" s="24"/>
      <c r="N629" s="24"/>
      <c r="O629" s="24"/>
      <c r="P629" s="24"/>
      <c r="Q629" s="24"/>
      <c r="R629" s="24"/>
      <c r="S629" s="24"/>
      <c r="T629" s="24"/>
      <c r="U629" s="24"/>
    </row>
    <row r="630">
      <c r="A630" s="24"/>
      <c r="B630" s="24"/>
      <c r="C630" s="24"/>
      <c r="D630" s="24"/>
      <c r="E630" s="24"/>
      <c r="F630" s="24"/>
      <c r="G630" s="24"/>
      <c r="H630" s="24"/>
      <c r="I630" s="24"/>
      <c r="J630" s="24"/>
      <c r="K630" s="24"/>
      <c r="L630" s="24"/>
      <c r="M630" s="24"/>
      <c r="N630" s="24"/>
      <c r="O630" s="24"/>
      <c r="P630" s="24"/>
      <c r="Q630" s="24"/>
      <c r="R630" s="24"/>
      <c r="S630" s="24"/>
      <c r="T630" s="24"/>
      <c r="U630" s="24"/>
    </row>
    <row r="631">
      <c r="A631" s="24"/>
      <c r="B631" s="24"/>
      <c r="C631" s="24"/>
      <c r="D631" s="24"/>
      <c r="E631" s="24"/>
      <c r="F631" s="24"/>
      <c r="G631" s="24"/>
      <c r="H631" s="24"/>
      <c r="I631" s="24"/>
      <c r="J631" s="24"/>
      <c r="K631" s="24"/>
      <c r="L631" s="24"/>
      <c r="M631" s="24"/>
      <c r="N631" s="24"/>
      <c r="O631" s="24"/>
      <c r="P631" s="24"/>
      <c r="Q631" s="24"/>
      <c r="R631" s="24"/>
      <c r="S631" s="24"/>
      <c r="T631" s="24"/>
      <c r="U631" s="24"/>
    </row>
    <row r="632">
      <c r="A632" s="24"/>
      <c r="B632" s="24"/>
      <c r="C632" s="24"/>
      <c r="D632" s="24"/>
      <c r="E632" s="24"/>
      <c r="F632" s="24"/>
      <c r="G632" s="24"/>
      <c r="H632" s="24"/>
      <c r="I632" s="24"/>
      <c r="J632" s="24"/>
      <c r="K632" s="24"/>
      <c r="L632" s="24"/>
      <c r="M632" s="24"/>
      <c r="N632" s="24"/>
      <c r="O632" s="24"/>
      <c r="P632" s="24"/>
      <c r="Q632" s="24"/>
      <c r="R632" s="24"/>
      <c r="S632" s="24"/>
      <c r="T632" s="24"/>
      <c r="U632" s="24"/>
    </row>
    <row r="633">
      <c r="A633" s="24"/>
      <c r="B633" s="24"/>
      <c r="C633" s="24"/>
      <c r="D633" s="24"/>
      <c r="E633" s="24"/>
      <c r="F633" s="24"/>
      <c r="G633" s="24"/>
      <c r="H633" s="24"/>
      <c r="I633" s="24"/>
      <c r="J633" s="24"/>
      <c r="K633" s="24"/>
      <c r="L633" s="24"/>
      <c r="M633" s="24"/>
      <c r="N633" s="24"/>
      <c r="O633" s="24"/>
      <c r="P633" s="24"/>
      <c r="Q633" s="24"/>
      <c r="R633" s="24"/>
      <c r="S633" s="24"/>
      <c r="T633" s="24"/>
      <c r="U633" s="24"/>
    </row>
    <row r="634">
      <c r="A634" s="24"/>
      <c r="B634" s="24"/>
      <c r="C634" s="24"/>
      <c r="D634" s="24"/>
      <c r="E634" s="24"/>
      <c r="F634" s="24"/>
      <c r="G634" s="24"/>
      <c r="H634" s="24"/>
      <c r="I634" s="24"/>
      <c r="J634" s="24"/>
      <c r="K634" s="24"/>
      <c r="L634" s="24"/>
      <c r="M634" s="24"/>
      <c r="N634" s="24"/>
      <c r="O634" s="24"/>
      <c r="P634" s="24"/>
      <c r="Q634" s="24"/>
      <c r="R634" s="24"/>
      <c r="S634" s="24"/>
      <c r="T634" s="24"/>
      <c r="U634" s="24"/>
    </row>
    <row r="635">
      <c r="A635" s="24"/>
      <c r="B635" s="24"/>
      <c r="C635" s="24"/>
      <c r="D635" s="24"/>
      <c r="E635" s="24"/>
      <c r="F635" s="24"/>
      <c r="G635" s="24"/>
      <c r="H635" s="24"/>
      <c r="I635" s="24"/>
      <c r="J635" s="24"/>
      <c r="K635" s="24"/>
      <c r="L635" s="24"/>
      <c r="M635" s="24"/>
      <c r="N635" s="24"/>
      <c r="O635" s="24"/>
      <c r="P635" s="24"/>
      <c r="Q635" s="24"/>
      <c r="R635" s="24"/>
      <c r="S635" s="24"/>
      <c r="T635" s="24"/>
      <c r="U635" s="24"/>
    </row>
    <row r="636">
      <c r="A636" s="24"/>
      <c r="B636" s="24"/>
      <c r="C636" s="24"/>
      <c r="D636" s="24"/>
      <c r="E636" s="24"/>
      <c r="F636" s="24"/>
      <c r="G636" s="24"/>
      <c r="H636" s="24"/>
      <c r="I636" s="24"/>
      <c r="J636" s="24"/>
      <c r="K636" s="24"/>
      <c r="L636" s="24"/>
      <c r="M636" s="24"/>
      <c r="N636" s="24"/>
      <c r="O636" s="24"/>
      <c r="P636" s="24"/>
      <c r="Q636" s="24"/>
      <c r="R636" s="24"/>
      <c r="S636" s="24"/>
      <c r="T636" s="24"/>
      <c r="U636" s="24"/>
    </row>
    <row r="637">
      <c r="A637" s="24"/>
      <c r="B637" s="24"/>
      <c r="C637" s="24"/>
      <c r="D637" s="24"/>
      <c r="E637" s="24"/>
      <c r="F637" s="24"/>
      <c r="G637" s="24"/>
      <c r="H637" s="24"/>
      <c r="I637" s="24"/>
      <c r="J637" s="24"/>
      <c r="K637" s="24"/>
      <c r="L637" s="24"/>
      <c r="M637" s="24"/>
      <c r="N637" s="24"/>
      <c r="O637" s="24"/>
      <c r="P637" s="24"/>
      <c r="Q637" s="24"/>
      <c r="R637" s="24"/>
      <c r="S637" s="24"/>
      <c r="T637" s="24"/>
      <c r="U637" s="24"/>
    </row>
    <row r="638">
      <c r="A638" s="24"/>
      <c r="B638" s="24"/>
      <c r="C638" s="24"/>
      <c r="D638" s="24"/>
      <c r="E638" s="24"/>
      <c r="F638" s="24"/>
      <c r="G638" s="24"/>
      <c r="H638" s="24"/>
      <c r="I638" s="24"/>
      <c r="J638" s="24"/>
      <c r="K638" s="24"/>
      <c r="L638" s="24"/>
      <c r="M638" s="24"/>
      <c r="N638" s="24"/>
      <c r="O638" s="24"/>
      <c r="P638" s="24"/>
      <c r="Q638" s="24"/>
      <c r="R638" s="24"/>
      <c r="S638" s="24"/>
      <c r="T638" s="24"/>
      <c r="U638" s="24"/>
    </row>
    <row r="639">
      <c r="A639" s="24"/>
      <c r="B639" s="24"/>
      <c r="C639" s="24"/>
      <c r="D639" s="24"/>
      <c r="E639" s="24"/>
      <c r="F639" s="24"/>
      <c r="G639" s="24"/>
      <c r="H639" s="24"/>
      <c r="I639" s="24"/>
      <c r="J639" s="24"/>
      <c r="K639" s="24"/>
      <c r="L639" s="24"/>
      <c r="M639" s="24"/>
      <c r="N639" s="24"/>
      <c r="O639" s="24"/>
      <c r="P639" s="24"/>
      <c r="Q639" s="24"/>
      <c r="R639" s="24"/>
      <c r="S639" s="24"/>
      <c r="T639" s="24"/>
      <c r="U639" s="24"/>
    </row>
    <row r="640">
      <c r="A640" s="24"/>
      <c r="B640" s="24"/>
      <c r="C640" s="24"/>
      <c r="D640" s="24"/>
      <c r="E640" s="24"/>
      <c r="F640" s="24"/>
      <c r="G640" s="24"/>
      <c r="H640" s="24"/>
      <c r="I640" s="24"/>
      <c r="J640" s="24"/>
      <c r="K640" s="24"/>
      <c r="L640" s="24"/>
      <c r="M640" s="24"/>
      <c r="N640" s="24"/>
      <c r="O640" s="24"/>
      <c r="P640" s="24"/>
      <c r="Q640" s="24"/>
      <c r="R640" s="24"/>
      <c r="S640" s="24"/>
      <c r="T640" s="24"/>
      <c r="U640" s="24"/>
    </row>
    <row r="641">
      <c r="A641" s="24"/>
      <c r="B641" s="24"/>
      <c r="C641" s="24"/>
      <c r="D641" s="24"/>
      <c r="E641" s="24"/>
      <c r="F641" s="24"/>
      <c r="G641" s="24"/>
      <c r="H641" s="24"/>
      <c r="I641" s="24"/>
      <c r="J641" s="24"/>
      <c r="K641" s="24"/>
      <c r="L641" s="24"/>
      <c r="M641" s="24"/>
      <c r="N641" s="24"/>
      <c r="O641" s="24"/>
      <c r="P641" s="24"/>
      <c r="Q641" s="24"/>
      <c r="R641" s="24"/>
      <c r="S641" s="24"/>
      <c r="T641" s="24"/>
      <c r="U641" s="24"/>
    </row>
    <row r="642">
      <c r="A642" s="24"/>
      <c r="B642" s="24"/>
      <c r="C642" s="24"/>
      <c r="D642" s="24"/>
      <c r="E642" s="24"/>
      <c r="F642" s="24"/>
      <c r="G642" s="24"/>
      <c r="H642" s="24"/>
      <c r="I642" s="24"/>
      <c r="J642" s="24"/>
      <c r="K642" s="24"/>
      <c r="L642" s="24"/>
      <c r="M642" s="24"/>
      <c r="N642" s="24"/>
      <c r="O642" s="24"/>
      <c r="P642" s="24"/>
      <c r="Q642" s="24"/>
      <c r="R642" s="24"/>
      <c r="S642" s="24"/>
      <c r="T642" s="24"/>
      <c r="U642" s="24"/>
    </row>
    <row r="643">
      <c r="A643" s="24"/>
      <c r="B643" s="24"/>
      <c r="C643" s="24"/>
      <c r="D643" s="24"/>
      <c r="E643" s="24"/>
      <c r="F643" s="24"/>
      <c r="G643" s="24"/>
      <c r="H643" s="24"/>
      <c r="I643" s="24"/>
      <c r="J643" s="24"/>
      <c r="K643" s="24"/>
      <c r="L643" s="24"/>
      <c r="M643" s="24"/>
      <c r="N643" s="24"/>
      <c r="O643" s="24"/>
      <c r="P643" s="24"/>
      <c r="Q643" s="24"/>
      <c r="R643" s="24"/>
      <c r="S643" s="24"/>
      <c r="T643" s="24"/>
      <c r="U643" s="24"/>
    </row>
    <row r="644">
      <c r="A644" s="24"/>
      <c r="B644" s="24"/>
      <c r="C644" s="24"/>
      <c r="D644" s="24"/>
      <c r="E644" s="24"/>
      <c r="F644" s="24"/>
      <c r="G644" s="24"/>
      <c r="H644" s="24"/>
      <c r="I644" s="24"/>
      <c r="J644" s="24"/>
      <c r="K644" s="24"/>
      <c r="L644" s="24"/>
      <c r="M644" s="24"/>
      <c r="N644" s="24"/>
      <c r="O644" s="24"/>
      <c r="P644" s="24"/>
      <c r="Q644" s="24"/>
      <c r="R644" s="24"/>
      <c r="S644" s="24"/>
      <c r="T644" s="24"/>
      <c r="U644" s="24"/>
    </row>
    <row r="645">
      <c r="A645" s="24"/>
      <c r="B645" s="24"/>
      <c r="C645" s="24"/>
      <c r="D645" s="24"/>
      <c r="E645" s="24"/>
      <c r="F645" s="24"/>
      <c r="G645" s="24"/>
      <c r="H645" s="24"/>
      <c r="I645" s="24"/>
      <c r="J645" s="24"/>
      <c r="K645" s="24"/>
      <c r="L645" s="24"/>
      <c r="M645" s="24"/>
      <c r="N645" s="24"/>
      <c r="O645" s="24"/>
      <c r="P645" s="24"/>
      <c r="Q645" s="24"/>
      <c r="R645" s="24"/>
      <c r="S645" s="24"/>
      <c r="T645" s="24"/>
      <c r="U645" s="24"/>
    </row>
    <row r="646">
      <c r="A646" s="24"/>
      <c r="B646" s="24"/>
      <c r="C646" s="24"/>
      <c r="D646" s="24"/>
      <c r="E646" s="24"/>
      <c r="F646" s="24"/>
      <c r="G646" s="24"/>
      <c r="H646" s="24"/>
      <c r="I646" s="24"/>
      <c r="J646" s="24"/>
      <c r="K646" s="24"/>
      <c r="L646" s="24"/>
      <c r="M646" s="24"/>
      <c r="N646" s="24"/>
      <c r="O646" s="24"/>
      <c r="P646" s="24"/>
      <c r="Q646" s="24"/>
      <c r="R646" s="24"/>
      <c r="S646" s="24"/>
      <c r="T646" s="24"/>
      <c r="U646" s="24"/>
    </row>
    <row r="647">
      <c r="A647" s="24"/>
      <c r="B647" s="24"/>
      <c r="C647" s="24"/>
      <c r="D647" s="24"/>
      <c r="E647" s="24"/>
      <c r="F647" s="24"/>
      <c r="G647" s="24"/>
      <c r="H647" s="24"/>
      <c r="I647" s="24"/>
      <c r="J647" s="24"/>
      <c r="K647" s="24"/>
      <c r="L647" s="24"/>
      <c r="M647" s="24"/>
      <c r="N647" s="24"/>
      <c r="O647" s="24"/>
      <c r="P647" s="24"/>
      <c r="Q647" s="24"/>
      <c r="R647" s="24"/>
      <c r="S647" s="24"/>
      <c r="T647" s="24"/>
      <c r="U647" s="24"/>
    </row>
    <row r="648">
      <c r="A648" s="24"/>
      <c r="B648" s="24"/>
      <c r="C648" s="24"/>
      <c r="D648" s="24"/>
      <c r="E648" s="24"/>
      <c r="F648" s="24"/>
      <c r="G648" s="24"/>
      <c r="H648" s="24"/>
      <c r="I648" s="24"/>
      <c r="J648" s="24"/>
      <c r="K648" s="24"/>
      <c r="L648" s="24"/>
      <c r="M648" s="24"/>
      <c r="N648" s="24"/>
      <c r="O648" s="24"/>
      <c r="P648" s="24"/>
      <c r="Q648" s="24"/>
      <c r="R648" s="24"/>
      <c r="S648" s="24"/>
      <c r="T648" s="24"/>
      <c r="U648" s="24"/>
    </row>
    <row r="649">
      <c r="A649" s="24"/>
      <c r="B649" s="24"/>
      <c r="C649" s="24"/>
      <c r="D649" s="24"/>
      <c r="E649" s="24"/>
      <c r="F649" s="24"/>
      <c r="G649" s="24"/>
      <c r="H649" s="24"/>
      <c r="I649" s="24"/>
      <c r="J649" s="24"/>
      <c r="K649" s="24"/>
      <c r="L649" s="24"/>
      <c r="M649" s="24"/>
      <c r="N649" s="24"/>
      <c r="O649" s="24"/>
      <c r="P649" s="24"/>
      <c r="Q649" s="24"/>
      <c r="R649" s="24"/>
      <c r="S649" s="24"/>
      <c r="T649" s="24"/>
      <c r="U649" s="24"/>
    </row>
    <row r="650">
      <c r="A650" s="24"/>
      <c r="B650" s="24"/>
      <c r="C650" s="24"/>
      <c r="D650" s="24"/>
      <c r="E650" s="24"/>
      <c r="F650" s="24"/>
      <c r="G650" s="24"/>
      <c r="H650" s="24"/>
      <c r="I650" s="24"/>
      <c r="J650" s="24"/>
      <c r="K650" s="24"/>
      <c r="L650" s="24"/>
      <c r="M650" s="24"/>
      <c r="N650" s="24"/>
      <c r="O650" s="24"/>
      <c r="P650" s="24"/>
      <c r="Q650" s="24"/>
      <c r="R650" s="24"/>
      <c r="S650" s="24"/>
      <c r="T650" s="24"/>
      <c r="U650" s="24"/>
    </row>
    <row r="651">
      <c r="A651" s="24"/>
      <c r="B651" s="24"/>
      <c r="C651" s="24"/>
      <c r="D651" s="24"/>
      <c r="E651" s="24"/>
      <c r="F651" s="24"/>
      <c r="G651" s="24"/>
      <c r="H651" s="24"/>
      <c r="I651" s="24"/>
      <c r="J651" s="24"/>
      <c r="K651" s="24"/>
      <c r="L651" s="24"/>
      <c r="M651" s="24"/>
      <c r="N651" s="24"/>
      <c r="O651" s="24"/>
      <c r="P651" s="24"/>
      <c r="Q651" s="24"/>
      <c r="R651" s="24"/>
      <c r="S651" s="24"/>
      <c r="T651" s="24"/>
      <c r="U651" s="24"/>
    </row>
    <row r="652">
      <c r="A652" s="24"/>
      <c r="B652" s="24"/>
      <c r="C652" s="24"/>
      <c r="D652" s="24"/>
      <c r="E652" s="24"/>
      <c r="F652" s="24"/>
      <c r="G652" s="24"/>
      <c r="H652" s="24"/>
      <c r="I652" s="24"/>
      <c r="J652" s="24"/>
      <c r="K652" s="24"/>
      <c r="L652" s="24"/>
      <c r="M652" s="24"/>
      <c r="N652" s="24"/>
      <c r="O652" s="24"/>
      <c r="P652" s="24"/>
      <c r="Q652" s="24"/>
      <c r="R652" s="24"/>
      <c r="S652" s="24"/>
      <c r="T652" s="24"/>
      <c r="U652" s="24"/>
    </row>
    <row r="653">
      <c r="A653" s="24"/>
      <c r="B653" s="24"/>
      <c r="C653" s="24"/>
      <c r="D653" s="24"/>
      <c r="E653" s="24"/>
      <c r="F653" s="24"/>
      <c r="G653" s="24"/>
      <c r="H653" s="24"/>
      <c r="I653" s="24"/>
      <c r="J653" s="24"/>
      <c r="K653" s="24"/>
      <c r="L653" s="24"/>
      <c r="M653" s="24"/>
      <c r="N653" s="24"/>
      <c r="O653" s="24"/>
      <c r="P653" s="24"/>
      <c r="Q653" s="24"/>
      <c r="R653" s="24"/>
      <c r="S653" s="24"/>
      <c r="T653" s="24"/>
      <c r="U653" s="24"/>
    </row>
    <row r="654">
      <c r="A654" s="24"/>
      <c r="B654" s="24"/>
      <c r="C654" s="24"/>
      <c r="D654" s="24"/>
      <c r="E654" s="24"/>
      <c r="F654" s="24"/>
      <c r="G654" s="24"/>
      <c r="H654" s="24"/>
      <c r="I654" s="24"/>
      <c r="J654" s="24"/>
      <c r="K654" s="24"/>
      <c r="L654" s="24"/>
      <c r="M654" s="24"/>
      <c r="N654" s="24"/>
      <c r="O654" s="24"/>
      <c r="P654" s="24"/>
      <c r="Q654" s="24"/>
      <c r="R654" s="24"/>
      <c r="S654" s="24"/>
      <c r="T654" s="24"/>
      <c r="U654" s="24"/>
    </row>
    <row r="655">
      <c r="A655" s="24"/>
      <c r="B655" s="24"/>
      <c r="C655" s="24"/>
      <c r="D655" s="24"/>
      <c r="E655" s="24"/>
      <c r="F655" s="24"/>
      <c r="G655" s="24"/>
      <c r="H655" s="24"/>
      <c r="I655" s="24"/>
      <c r="J655" s="24"/>
      <c r="K655" s="24"/>
      <c r="L655" s="24"/>
      <c r="M655" s="24"/>
      <c r="N655" s="24"/>
      <c r="O655" s="24"/>
      <c r="P655" s="24"/>
      <c r="Q655" s="24"/>
      <c r="R655" s="24"/>
      <c r="S655" s="24"/>
      <c r="T655" s="24"/>
      <c r="U655" s="24"/>
    </row>
    <row r="656">
      <c r="A656" s="24"/>
      <c r="B656" s="24"/>
      <c r="C656" s="24"/>
      <c r="D656" s="24"/>
      <c r="E656" s="24"/>
      <c r="F656" s="24"/>
      <c r="G656" s="24"/>
      <c r="H656" s="24"/>
      <c r="I656" s="24"/>
      <c r="J656" s="24"/>
      <c r="K656" s="24"/>
      <c r="L656" s="24"/>
      <c r="M656" s="24"/>
      <c r="N656" s="24"/>
      <c r="O656" s="24"/>
      <c r="P656" s="24"/>
      <c r="Q656" s="24"/>
      <c r="R656" s="24"/>
      <c r="S656" s="24"/>
      <c r="T656" s="24"/>
      <c r="U656" s="24"/>
    </row>
    <row r="657">
      <c r="A657" s="24"/>
      <c r="B657" s="24"/>
      <c r="C657" s="24"/>
      <c r="D657" s="24"/>
      <c r="E657" s="24"/>
      <c r="F657" s="24"/>
      <c r="G657" s="24"/>
      <c r="H657" s="24"/>
      <c r="I657" s="24"/>
      <c r="J657" s="24"/>
      <c r="K657" s="24"/>
      <c r="L657" s="24"/>
      <c r="M657" s="24"/>
      <c r="N657" s="24"/>
      <c r="O657" s="24"/>
      <c r="P657" s="24"/>
      <c r="Q657" s="24"/>
      <c r="R657" s="24"/>
      <c r="S657" s="24"/>
      <c r="T657" s="24"/>
      <c r="U657" s="24"/>
    </row>
    <row r="658">
      <c r="A658" s="24"/>
      <c r="B658" s="24"/>
      <c r="C658" s="24"/>
      <c r="D658" s="24"/>
      <c r="E658" s="24"/>
      <c r="F658" s="24"/>
      <c r="G658" s="24"/>
      <c r="H658" s="24"/>
      <c r="I658" s="24"/>
      <c r="J658" s="24"/>
      <c r="K658" s="24"/>
      <c r="L658" s="24"/>
      <c r="M658" s="24"/>
      <c r="N658" s="24"/>
      <c r="O658" s="24"/>
      <c r="P658" s="24"/>
      <c r="Q658" s="24"/>
      <c r="R658" s="24"/>
      <c r="S658" s="24"/>
      <c r="T658" s="24"/>
      <c r="U658" s="24"/>
    </row>
    <row r="659">
      <c r="A659" s="24"/>
      <c r="B659" s="24"/>
      <c r="C659" s="24"/>
      <c r="D659" s="24"/>
      <c r="E659" s="24"/>
      <c r="F659" s="24"/>
      <c r="G659" s="24"/>
      <c r="H659" s="24"/>
      <c r="I659" s="24"/>
      <c r="J659" s="24"/>
      <c r="K659" s="24"/>
      <c r="L659" s="24"/>
      <c r="M659" s="24"/>
      <c r="N659" s="24"/>
      <c r="O659" s="24"/>
      <c r="P659" s="24"/>
      <c r="Q659" s="24"/>
      <c r="R659" s="24"/>
      <c r="S659" s="24"/>
      <c r="T659" s="24"/>
      <c r="U659" s="24"/>
    </row>
    <row r="660">
      <c r="A660" s="24"/>
      <c r="B660" s="24"/>
      <c r="C660" s="24"/>
      <c r="D660" s="24"/>
      <c r="E660" s="24"/>
      <c r="F660" s="24"/>
      <c r="G660" s="24"/>
      <c r="H660" s="24"/>
      <c r="I660" s="24"/>
      <c r="J660" s="24"/>
      <c r="K660" s="24"/>
      <c r="L660" s="24"/>
      <c r="M660" s="24"/>
      <c r="N660" s="24"/>
      <c r="O660" s="24"/>
      <c r="P660" s="24"/>
      <c r="Q660" s="24"/>
      <c r="R660" s="24"/>
      <c r="S660" s="24"/>
      <c r="T660" s="24"/>
      <c r="U660" s="24"/>
    </row>
    <row r="661">
      <c r="A661" s="24"/>
      <c r="B661" s="24"/>
      <c r="C661" s="24"/>
      <c r="D661" s="24"/>
      <c r="E661" s="24"/>
      <c r="F661" s="24"/>
      <c r="G661" s="24"/>
      <c r="H661" s="24"/>
      <c r="I661" s="24"/>
      <c r="J661" s="24"/>
      <c r="K661" s="24"/>
      <c r="L661" s="24"/>
      <c r="M661" s="24"/>
      <c r="N661" s="24"/>
      <c r="O661" s="24"/>
      <c r="P661" s="24"/>
      <c r="Q661" s="24"/>
      <c r="R661" s="24"/>
      <c r="S661" s="24"/>
      <c r="T661" s="24"/>
      <c r="U661" s="24"/>
    </row>
    <row r="662">
      <c r="A662" s="24"/>
      <c r="B662" s="24"/>
      <c r="C662" s="24"/>
      <c r="D662" s="24"/>
      <c r="E662" s="24"/>
      <c r="F662" s="24"/>
      <c r="G662" s="24"/>
      <c r="H662" s="24"/>
      <c r="I662" s="24"/>
      <c r="J662" s="24"/>
      <c r="K662" s="24"/>
      <c r="L662" s="24"/>
      <c r="M662" s="24"/>
      <c r="N662" s="24"/>
      <c r="O662" s="24"/>
      <c r="P662" s="24"/>
      <c r="Q662" s="24"/>
      <c r="R662" s="24"/>
      <c r="S662" s="24"/>
      <c r="T662" s="24"/>
      <c r="U662" s="24"/>
    </row>
    <row r="663">
      <c r="A663" s="24"/>
      <c r="B663" s="24"/>
      <c r="C663" s="24"/>
      <c r="D663" s="24"/>
      <c r="E663" s="24"/>
      <c r="F663" s="24"/>
      <c r="G663" s="24"/>
      <c r="H663" s="24"/>
      <c r="I663" s="24"/>
      <c r="J663" s="24"/>
      <c r="K663" s="24"/>
      <c r="L663" s="24"/>
      <c r="M663" s="24"/>
      <c r="N663" s="24"/>
      <c r="O663" s="24"/>
      <c r="P663" s="24"/>
      <c r="Q663" s="24"/>
      <c r="R663" s="24"/>
      <c r="S663" s="24"/>
      <c r="T663" s="24"/>
      <c r="U663" s="24"/>
    </row>
    <row r="664">
      <c r="A664" s="24"/>
      <c r="B664" s="24"/>
      <c r="C664" s="24"/>
      <c r="D664" s="24"/>
      <c r="E664" s="24"/>
      <c r="F664" s="24"/>
      <c r="G664" s="24"/>
      <c r="H664" s="24"/>
      <c r="I664" s="24"/>
      <c r="J664" s="24"/>
      <c r="K664" s="24"/>
      <c r="L664" s="24"/>
      <c r="M664" s="24"/>
      <c r="N664" s="24"/>
      <c r="O664" s="24"/>
      <c r="P664" s="24"/>
      <c r="Q664" s="24"/>
      <c r="R664" s="24"/>
      <c r="S664" s="24"/>
      <c r="T664" s="24"/>
      <c r="U664" s="24"/>
    </row>
    <row r="665">
      <c r="A665" s="24"/>
      <c r="B665" s="24"/>
      <c r="C665" s="24"/>
      <c r="D665" s="24"/>
      <c r="E665" s="24"/>
      <c r="F665" s="24"/>
      <c r="G665" s="24"/>
      <c r="H665" s="24"/>
      <c r="I665" s="24"/>
      <c r="J665" s="24"/>
      <c r="K665" s="24"/>
      <c r="L665" s="24"/>
      <c r="M665" s="24"/>
      <c r="N665" s="24"/>
      <c r="O665" s="24"/>
      <c r="P665" s="24"/>
      <c r="Q665" s="24"/>
      <c r="R665" s="24"/>
      <c r="S665" s="24"/>
      <c r="T665" s="24"/>
      <c r="U665" s="24"/>
    </row>
    <row r="666">
      <c r="A666" s="24"/>
      <c r="B666" s="24"/>
      <c r="C666" s="24"/>
      <c r="D666" s="24"/>
      <c r="E666" s="24"/>
      <c r="F666" s="24"/>
      <c r="G666" s="24"/>
      <c r="H666" s="24"/>
      <c r="I666" s="24"/>
      <c r="J666" s="24"/>
      <c r="K666" s="24"/>
      <c r="L666" s="24"/>
      <c r="M666" s="24"/>
      <c r="N666" s="24"/>
      <c r="O666" s="24"/>
      <c r="P666" s="24"/>
      <c r="Q666" s="24"/>
      <c r="R666" s="24"/>
      <c r="S666" s="24"/>
      <c r="T666" s="24"/>
      <c r="U666" s="24"/>
    </row>
    <row r="667">
      <c r="A667" s="24"/>
      <c r="B667" s="24"/>
      <c r="C667" s="24"/>
      <c r="D667" s="24"/>
      <c r="E667" s="24"/>
      <c r="F667" s="24"/>
      <c r="G667" s="24"/>
      <c r="H667" s="24"/>
      <c r="I667" s="24"/>
      <c r="J667" s="24"/>
      <c r="K667" s="24"/>
      <c r="L667" s="24"/>
      <c r="M667" s="24"/>
      <c r="N667" s="24"/>
      <c r="O667" s="24"/>
      <c r="P667" s="24"/>
      <c r="Q667" s="24"/>
      <c r="R667" s="24"/>
      <c r="S667" s="24"/>
      <c r="T667" s="24"/>
      <c r="U667" s="24"/>
    </row>
    <row r="668">
      <c r="A668" s="24"/>
      <c r="B668" s="24"/>
      <c r="C668" s="24"/>
      <c r="D668" s="24"/>
      <c r="E668" s="24"/>
      <c r="F668" s="24"/>
      <c r="G668" s="24"/>
      <c r="H668" s="24"/>
      <c r="I668" s="24"/>
      <c r="J668" s="24"/>
      <c r="K668" s="24"/>
      <c r="L668" s="24"/>
      <c r="M668" s="24"/>
      <c r="N668" s="24"/>
      <c r="O668" s="24"/>
      <c r="P668" s="24"/>
      <c r="Q668" s="24"/>
      <c r="R668" s="24"/>
      <c r="S668" s="24"/>
      <c r="T668" s="24"/>
      <c r="U668" s="24"/>
    </row>
    <row r="669">
      <c r="A669" s="24"/>
      <c r="B669" s="24"/>
      <c r="C669" s="24"/>
      <c r="D669" s="24"/>
      <c r="E669" s="24"/>
      <c r="F669" s="24"/>
      <c r="G669" s="24"/>
      <c r="H669" s="24"/>
      <c r="I669" s="24"/>
      <c r="J669" s="24"/>
      <c r="K669" s="24"/>
      <c r="L669" s="24"/>
      <c r="M669" s="24"/>
      <c r="N669" s="24"/>
      <c r="O669" s="24"/>
      <c r="P669" s="24"/>
      <c r="Q669" s="24"/>
      <c r="R669" s="24"/>
      <c r="S669" s="24"/>
      <c r="T669" s="24"/>
      <c r="U669" s="24"/>
    </row>
    <row r="670">
      <c r="A670" s="24"/>
      <c r="B670" s="24"/>
      <c r="C670" s="24"/>
      <c r="D670" s="24"/>
      <c r="E670" s="24"/>
      <c r="F670" s="24"/>
      <c r="G670" s="24"/>
      <c r="H670" s="24"/>
      <c r="I670" s="24"/>
      <c r="J670" s="24"/>
      <c r="K670" s="24"/>
      <c r="L670" s="24"/>
      <c r="M670" s="24"/>
      <c r="N670" s="24"/>
      <c r="O670" s="24"/>
      <c r="P670" s="24"/>
      <c r="Q670" s="24"/>
      <c r="R670" s="24"/>
      <c r="S670" s="24"/>
      <c r="T670" s="24"/>
      <c r="U670" s="24"/>
    </row>
    <row r="671">
      <c r="A671" s="24"/>
      <c r="B671" s="24"/>
      <c r="C671" s="24"/>
      <c r="D671" s="24"/>
      <c r="E671" s="24"/>
      <c r="F671" s="24"/>
      <c r="G671" s="24"/>
      <c r="H671" s="24"/>
      <c r="I671" s="24"/>
      <c r="J671" s="24"/>
      <c r="K671" s="24"/>
      <c r="L671" s="24"/>
      <c r="M671" s="24"/>
      <c r="N671" s="24"/>
      <c r="O671" s="24"/>
      <c r="P671" s="24"/>
      <c r="Q671" s="24"/>
      <c r="R671" s="24"/>
      <c r="S671" s="24"/>
      <c r="T671" s="24"/>
      <c r="U671" s="24"/>
    </row>
    <row r="672">
      <c r="A672" s="24"/>
      <c r="B672" s="24"/>
      <c r="C672" s="24"/>
      <c r="D672" s="24"/>
      <c r="E672" s="24"/>
      <c r="F672" s="24"/>
      <c r="G672" s="24"/>
      <c r="H672" s="24"/>
      <c r="I672" s="24"/>
      <c r="J672" s="24"/>
      <c r="K672" s="24"/>
      <c r="L672" s="24"/>
      <c r="M672" s="24"/>
      <c r="N672" s="24"/>
      <c r="O672" s="24"/>
      <c r="P672" s="24"/>
      <c r="Q672" s="24"/>
      <c r="R672" s="24"/>
      <c r="S672" s="24"/>
      <c r="T672" s="24"/>
      <c r="U672" s="24"/>
    </row>
    <row r="673">
      <c r="A673" s="24"/>
      <c r="B673" s="24"/>
      <c r="C673" s="24"/>
      <c r="D673" s="24"/>
      <c r="E673" s="24"/>
      <c r="F673" s="24"/>
      <c r="G673" s="24"/>
      <c r="H673" s="24"/>
      <c r="I673" s="24"/>
      <c r="J673" s="24"/>
      <c r="K673" s="24"/>
      <c r="L673" s="24"/>
      <c r="M673" s="24"/>
      <c r="N673" s="24"/>
      <c r="O673" s="24"/>
      <c r="P673" s="24"/>
      <c r="Q673" s="24"/>
      <c r="R673" s="24"/>
      <c r="S673" s="24"/>
      <c r="T673" s="24"/>
      <c r="U673" s="24"/>
    </row>
    <row r="674">
      <c r="A674" s="24"/>
      <c r="B674" s="24"/>
      <c r="C674" s="24"/>
      <c r="D674" s="24"/>
      <c r="E674" s="24"/>
      <c r="F674" s="24"/>
      <c r="G674" s="24"/>
      <c r="H674" s="24"/>
      <c r="I674" s="24"/>
      <c r="J674" s="24"/>
      <c r="K674" s="24"/>
      <c r="L674" s="24"/>
      <c r="M674" s="24"/>
      <c r="N674" s="24"/>
      <c r="O674" s="24"/>
      <c r="P674" s="24"/>
      <c r="Q674" s="24"/>
      <c r="R674" s="24"/>
      <c r="S674" s="24"/>
      <c r="T674" s="24"/>
      <c r="U674" s="24"/>
    </row>
    <row r="675">
      <c r="A675" s="24"/>
      <c r="B675" s="24"/>
      <c r="C675" s="24"/>
      <c r="D675" s="24"/>
      <c r="E675" s="24"/>
      <c r="F675" s="24"/>
      <c r="G675" s="24"/>
      <c r="H675" s="24"/>
      <c r="I675" s="24"/>
      <c r="J675" s="24"/>
      <c r="K675" s="24"/>
      <c r="L675" s="24"/>
      <c r="M675" s="24"/>
      <c r="N675" s="24"/>
      <c r="O675" s="24"/>
      <c r="P675" s="24"/>
      <c r="Q675" s="24"/>
      <c r="R675" s="24"/>
      <c r="S675" s="24"/>
      <c r="T675" s="24"/>
      <c r="U675" s="24"/>
    </row>
    <row r="676">
      <c r="A676" s="24"/>
      <c r="B676" s="24"/>
      <c r="C676" s="24"/>
      <c r="D676" s="24"/>
      <c r="E676" s="24"/>
      <c r="F676" s="24"/>
      <c r="G676" s="24"/>
      <c r="H676" s="24"/>
      <c r="I676" s="24"/>
      <c r="J676" s="24"/>
      <c r="K676" s="24"/>
      <c r="L676" s="24"/>
      <c r="M676" s="24"/>
      <c r="N676" s="24"/>
      <c r="O676" s="24"/>
      <c r="P676" s="24"/>
      <c r="Q676" s="24"/>
      <c r="R676" s="24"/>
      <c r="S676" s="24"/>
      <c r="T676" s="24"/>
      <c r="U676" s="24"/>
    </row>
    <row r="677">
      <c r="A677" s="24"/>
      <c r="B677" s="24"/>
      <c r="C677" s="24"/>
      <c r="D677" s="24"/>
      <c r="E677" s="24"/>
      <c r="F677" s="24"/>
      <c r="G677" s="24"/>
      <c r="H677" s="24"/>
      <c r="I677" s="24"/>
      <c r="J677" s="24"/>
      <c r="K677" s="24"/>
      <c r="L677" s="24"/>
      <c r="M677" s="24"/>
      <c r="N677" s="24"/>
      <c r="O677" s="24"/>
      <c r="P677" s="24"/>
      <c r="Q677" s="24"/>
      <c r="R677" s="24"/>
      <c r="S677" s="24"/>
      <c r="T677" s="24"/>
      <c r="U677" s="24"/>
    </row>
    <row r="678">
      <c r="A678" s="24"/>
      <c r="B678" s="24"/>
      <c r="C678" s="24"/>
      <c r="D678" s="24"/>
      <c r="E678" s="24"/>
      <c r="F678" s="24"/>
      <c r="G678" s="24"/>
      <c r="H678" s="24"/>
      <c r="I678" s="24"/>
      <c r="J678" s="24"/>
      <c r="K678" s="24"/>
      <c r="L678" s="24"/>
      <c r="M678" s="24"/>
      <c r="N678" s="24"/>
      <c r="O678" s="24"/>
      <c r="P678" s="24"/>
      <c r="Q678" s="24"/>
      <c r="R678" s="24"/>
      <c r="S678" s="24"/>
      <c r="T678" s="24"/>
      <c r="U678" s="24"/>
    </row>
    <row r="679">
      <c r="A679" s="24"/>
      <c r="B679" s="24"/>
      <c r="C679" s="24"/>
      <c r="D679" s="24"/>
      <c r="E679" s="24"/>
      <c r="F679" s="24"/>
      <c r="G679" s="24"/>
      <c r="H679" s="24"/>
      <c r="I679" s="24"/>
      <c r="J679" s="24"/>
      <c r="K679" s="24"/>
      <c r="L679" s="24"/>
      <c r="M679" s="24"/>
      <c r="N679" s="24"/>
      <c r="O679" s="24"/>
      <c r="P679" s="24"/>
      <c r="Q679" s="24"/>
      <c r="R679" s="24"/>
      <c r="S679" s="24"/>
      <c r="T679" s="24"/>
      <c r="U679" s="24"/>
    </row>
    <row r="680">
      <c r="A680" s="24"/>
      <c r="B680" s="24"/>
      <c r="C680" s="24"/>
      <c r="D680" s="24"/>
      <c r="E680" s="24"/>
      <c r="F680" s="24"/>
      <c r="G680" s="24"/>
      <c r="H680" s="24"/>
      <c r="I680" s="24"/>
      <c r="J680" s="24"/>
      <c r="K680" s="24"/>
      <c r="L680" s="24"/>
      <c r="M680" s="24"/>
      <c r="N680" s="24"/>
      <c r="O680" s="24"/>
      <c r="P680" s="24"/>
      <c r="Q680" s="24"/>
      <c r="R680" s="24"/>
      <c r="S680" s="24"/>
      <c r="T680" s="24"/>
      <c r="U680" s="24"/>
    </row>
    <row r="681">
      <c r="A681" s="24"/>
      <c r="B681" s="24"/>
      <c r="C681" s="24"/>
      <c r="D681" s="24"/>
      <c r="E681" s="24"/>
      <c r="F681" s="24"/>
      <c r="G681" s="24"/>
      <c r="H681" s="24"/>
      <c r="I681" s="24"/>
      <c r="J681" s="24"/>
      <c r="K681" s="24"/>
      <c r="L681" s="24"/>
      <c r="M681" s="24"/>
      <c r="N681" s="24"/>
      <c r="O681" s="24"/>
      <c r="P681" s="24"/>
      <c r="Q681" s="24"/>
      <c r="R681" s="24"/>
      <c r="S681" s="24"/>
      <c r="T681" s="24"/>
      <c r="U681" s="24"/>
    </row>
    <row r="682">
      <c r="A682" s="24"/>
      <c r="B682" s="24"/>
      <c r="C682" s="24"/>
      <c r="D682" s="24"/>
      <c r="E682" s="24"/>
      <c r="F682" s="24"/>
      <c r="G682" s="24"/>
      <c r="H682" s="24"/>
      <c r="I682" s="24"/>
      <c r="J682" s="24"/>
      <c r="K682" s="24"/>
      <c r="L682" s="24"/>
      <c r="M682" s="24"/>
      <c r="N682" s="24"/>
      <c r="O682" s="24"/>
      <c r="P682" s="24"/>
      <c r="Q682" s="24"/>
      <c r="R682" s="24"/>
      <c r="S682" s="24"/>
      <c r="T682" s="24"/>
      <c r="U682" s="24"/>
    </row>
    <row r="683">
      <c r="A683" s="24"/>
      <c r="B683" s="24"/>
      <c r="C683" s="24"/>
      <c r="D683" s="24"/>
      <c r="E683" s="24"/>
      <c r="F683" s="24"/>
      <c r="G683" s="24"/>
      <c r="H683" s="24"/>
      <c r="I683" s="24"/>
      <c r="J683" s="24"/>
      <c r="K683" s="24"/>
      <c r="L683" s="24"/>
      <c r="M683" s="24"/>
      <c r="N683" s="24"/>
      <c r="O683" s="24"/>
      <c r="P683" s="24"/>
      <c r="Q683" s="24"/>
      <c r="R683" s="24"/>
      <c r="S683" s="24"/>
      <c r="T683" s="24"/>
      <c r="U683" s="24"/>
    </row>
    <row r="684">
      <c r="A684" s="24"/>
      <c r="B684" s="24"/>
      <c r="C684" s="24"/>
      <c r="D684" s="24"/>
      <c r="E684" s="24"/>
      <c r="F684" s="24"/>
      <c r="G684" s="24"/>
      <c r="H684" s="24"/>
      <c r="I684" s="24"/>
      <c r="J684" s="24"/>
      <c r="K684" s="24"/>
      <c r="L684" s="24"/>
      <c r="M684" s="24"/>
      <c r="N684" s="24"/>
      <c r="O684" s="24"/>
      <c r="P684" s="24"/>
      <c r="Q684" s="24"/>
      <c r="R684" s="24"/>
      <c r="S684" s="24"/>
      <c r="T684" s="24"/>
      <c r="U684" s="24"/>
    </row>
    <row r="685">
      <c r="A685" s="24"/>
      <c r="B685" s="24"/>
      <c r="C685" s="24"/>
      <c r="D685" s="24"/>
      <c r="E685" s="24"/>
      <c r="F685" s="24"/>
      <c r="G685" s="24"/>
      <c r="H685" s="24"/>
      <c r="I685" s="24"/>
      <c r="J685" s="24"/>
      <c r="K685" s="24"/>
      <c r="L685" s="24"/>
      <c r="M685" s="24"/>
      <c r="N685" s="24"/>
      <c r="O685" s="24"/>
      <c r="P685" s="24"/>
      <c r="Q685" s="24"/>
      <c r="R685" s="24"/>
      <c r="S685" s="24"/>
      <c r="T685" s="24"/>
      <c r="U685" s="24"/>
    </row>
    <row r="686">
      <c r="A686" s="24"/>
      <c r="B686" s="24"/>
      <c r="C686" s="24"/>
      <c r="D686" s="24"/>
      <c r="E686" s="24"/>
      <c r="F686" s="24"/>
      <c r="G686" s="24"/>
      <c r="H686" s="24"/>
      <c r="I686" s="24"/>
      <c r="J686" s="24"/>
      <c r="K686" s="24"/>
      <c r="L686" s="24"/>
      <c r="M686" s="24"/>
      <c r="N686" s="24"/>
      <c r="O686" s="24"/>
      <c r="P686" s="24"/>
      <c r="Q686" s="24"/>
      <c r="R686" s="24"/>
      <c r="S686" s="24"/>
      <c r="T686" s="24"/>
      <c r="U686" s="24"/>
    </row>
    <row r="687">
      <c r="A687" s="24"/>
      <c r="B687" s="24"/>
      <c r="C687" s="24"/>
      <c r="D687" s="24"/>
      <c r="E687" s="24"/>
      <c r="F687" s="24"/>
      <c r="G687" s="24"/>
      <c r="H687" s="24"/>
      <c r="I687" s="24"/>
      <c r="J687" s="24"/>
      <c r="K687" s="24"/>
      <c r="L687" s="24"/>
      <c r="M687" s="24"/>
      <c r="N687" s="24"/>
      <c r="O687" s="24"/>
      <c r="P687" s="24"/>
      <c r="Q687" s="24"/>
      <c r="R687" s="24"/>
      <c r="S687" s="24"/>
      <c r="T687" s="24"/>
      <c r="U687" s="24"/>
    </row>
    <row r="688">
      <c r="A688" s="24"/>
      <c r="B688" s="24"/>
      <c r="C688" s="24"/>
      <c r="D688" s="24"/>
      <c r="E688" s="24"/>
      <c r="F688" s="24"/>
      <c r="G688" s="24"/>
      <c r="H688" s="24"/>
      <c r="I688" s="24"/>
      <c r="J688" s="24"/>
      <c r="K688" s="24"/>
      <c r="L688" s="24"/>
      <c r="M688" s="24"/>
      <c r="N688" s="24"/>
      <c r="O688" s="24"/>
      <c r="P688" s="24"/>
      <c r="Q688" s="24"/>
      <c r="R688" s="24"/>
      <c r="S688" s="24"/>
      <c r="T688" s="24"/>
      <c r="U688" s="24"/>
    </row>
    <row r="689">
      <c r="A689" s="24"/>
      <c r="B689" s="24"/>
      <c r="C689" s="24"/>
      <c r="D689" s="24"/>
      <c r="E689" s="24"/>
      <c r="F689" s="24"/>
      <c r="G689" s="24"/>
      <c r="H689" s="24"/>
      <c r="I689" s="24"/>
      <c r="J689" s="24"/>
      <c r="K689" s="24"/>
      <c r="L689" s="24"/>
      <c r="M689" s="24"/>
      <c r="N689" s="24"/>
      <c r="O689" s="24"/>
      <c r="P689" s="24"/>
      <c r="Q689" s="24"/>
      <c r="R689" s="24"/>
      <c r="S689" s="24"/>
      <c r="T689" s="24"/>
      <c r="U689" s="24"/>
    </row>
    <row r="690">
      <c r="A690" s="24"/>
      <c r="B690" s="24"/>
      <c r="C690" s="24"/>
      <c r="D690" s="24"/>
      <c r="E690" s="24"/>
      <c r="F690" s="24"/>
      <c r="G690" s="24"/>
      <c r="H690" s="24"/>
      <c r="I690" s="24"/>
      <c r="J690" s="24"/>
      <c r="K690" s="24"/>
      <c r="L690" s="24"/>
      <c r="M690" s="24"/>
      <c r="N690" s="24"/>
      <c r="O690" s="24"/>
      <c r="P690" s="24"/>
      <c r="Q690" s="24"/>
      <c r="R690" s="24"/>
      <c r="S690" s="24"/>
      <c r="T690" s="24"/>
      <c r="U690" s="24"/>
    </row>
    <row r="691">
      <c r="A691" s="24"/>
      <c r="B691" s="24"/>
      <c r="C691" s="24"/>
      <c r="D691" s="24"/>
      <c r="E691" s="24"/>
      <c r="F691" s="24"/>
      <c r="G691" s="24"/>
      <c r="H691" s="24"/>
      <c r="I691" s="24"/>
      <c r="J691" s="24"/>
      <c r="K691" s="24"/>
      <c r="L691" s="24"/>
      <c r="M691" s="24"/>
      <c r="N691" s="24"/>
      <c r="O691" s="24"/>
      <c r="P691" s="24"/>
      <c r="Q691" s="24"/>
      <c r="R691" s="24"/>
      <c r="S691" s="24"/>
      <c r="T691" s="24"/>
      <c r="U691" s="24"/>
    </row>
    <row r="692">
      <c r="A692" s="24"/>
      <c r="B692" s="24"/>
      <c r="C692" s="24"/>
      <c r="D692" s="24"/>
      <c r="E692" s="24"/>
      <c r="F692" s="24"/>
      <c r="G692" s="24"/>
      <c r="H692" s="24"/>
      <c r="I692" s="24"/>
      <c r="J692" s="24"/>
      <c r="K692" s="24"/>
      <c r="L692" s="24"/>
      <c r="M692" s="24"/>
      <c r="N692" s="24"/>
      <c r="O692" s="24"/>
      <c r="P692" s="24"/>
      <c r="Q692" s="24"/>
      <c r="R692" s="24"/>
      <c r="S692" s="24"/>
      <c r="T692" s="24"/>
      <c r="U692" s="24"/>
    </row>
    <row r="693">
      <c r="A693" s="24"/>
      <c r="B693" s="24"/>
      <c r="C693" s="24"/>
      <c r="D693" s="24"/>
      <c r="E693" s="24"/>
      <c r="F693" s="24"/>
      <c r="G693" s="24"/>
      <c r="H693" s="24"/>
      <c r="I693" s="24"/>
      <c r="J693" s="24"/>
      <c r="K693" s="24"/>
      <c r="L693" s="24"/>
      <c r="M693" s="24"/>
      <c r="N693" s="24"/>
      <c r="O693" s="24"/>
      <c r="P693" s="24"/>
      <c r="Q693" s="24"/>
      <c r="R693" s="24"/>
      <c r="S693" s="24"/>
      <c r="T693" s="24"/>
      <c r="U693" s="24"/>
    </row>
    <row r="694">
      <c r="A694" s="24"/>
      <c r="B694" s="24"/>
      <c r="C694" s="24"/>
      <c r="D694" s="24"/>
      <c r="E694" s="24"/>
      <c r="F694" s="24"/>
      <c r="G694" s="24"/>
      <c r="H694" s="24"/>
      <c r="I694" s="24"/>
      <c r="J694" s="24"/>
      <c r="K694" s="24"/>
      <c r="L694" s="24"/>
      <c r="M694" s="24"/>
      <c r="N694" s="24"/>
      <c r="O694" s="24"/>
      <c r="P694" s="24"/>
      <c r="Q694" s="24"/>
      <c r="R694" s="24"/>
      <c r="S694" s="24"/>
      <c r="T694" s="24"/>
      <c r="U694" s="24"/>
    </row>
    <row r="695">
      <c r="A695" s="24"/>
      <c r="B695" s="24"/>
      <c r="C695" s="24"/>
      <c r="D695" s="24"/>
      <c r="E695" s="24"/>
      <c r="F695" s="24"/>
      <c r="G695" s="24"/>
      <c r="H695" s="24"/>
      <c r="I695" s="24"/>
      <c r="J695" s="24"/>
      <c r="K695" s="24"/>
      <c r="L695" s="24"/>
      <c r="M695" s="24"/>
      <c r="N695" s="24"/>
      <c r="O695" s="24"/>
      <c r="P695" s="24"/>
      <c r="Q695" s="24"/>
      <c r="R695" s="24"/>
      <c r="S695" s="24"/>
      <c r="T695" s="24"/>
      <c r="U695" s="24"/>
    </row>
    <row r="696">
      <c r="A696" s="24"/>
      <c r="B696" s="24"/>
      <c r="C696" s="24"/>
      <c r="D696" s="24"/>
      <c r="E696" s="24"/>
      <c r="F696" s="24"/>
      <c r="G696" s="24"/>
      <c r="H696" s="24"/>
      <c r="I696" s="24"/>
      <c r="J696" s="24"/>
      <c r="K696" s="24"/>
      <c r="L696" s="24"/>
      <c r="M696" s="24"/>
      <c r="N696" s="24"/>
      <c r="O696" s="24"/>
      <c r="P696" s="24"/>
      <c r="Q696" s="24"/>
      <c r="R696" s="24"/>
      <c r="S696" s="24"/>
      <c r="T696" s="24"/>
      <c r="U696" s="24"/>
    </row>
    <row r="697">
      <c r="A697" s="24"/>
      <c r="B697" s="24"/>
      <c r="C697" s="24"/>
      <c r="D697" s="24"/>
      <c r="E697" s="24"/>
      <c r="F697" s="24"/>
      <c r="G697" s="24"/>
      <c r="H697" s="24"/>
      <c r="I697" s="24"/>
      <c r="J697" s="24"/>
      <c r="K697" s="24"/>
      <c r="L697" s="24"/>
      <c r="M697" s="24"/>
      <c r="N697" s="24"/>
      <c r="O697" s="24"/>
      <c r="P697" s="24"/>
      <c r="Q697" s="24"/>
      <c r="R697" s="24"/>
      <c r="S697" s="24"/>
      <c r="T697" s="24"/>
      <c r="U697" s="24"/>
    </row>
    <row r="698">
      <c r="A698" s="24"/>
      <c r="B698" s="24"/>
      <c r="C698" s="24"/>
      <c r="D698" s="24"/>
      <c r="E698" s="24"/>
      <c r="F698" s="24"/>
      <c r="G698" s="24"/>
      <c r="H698" s="24"/>
      <c r="I698" s="24"/>
      <c r="J698" s="24"/>
      <c r="K698" s="24"/>
      <c r="L698" s="24"/>
      <c r="M698" s="24"/>
      <c r="N698" s="24"/>
      <c r="O698" s="24"/>
      <c r="P698" s="24"/>
      <c r="Q698" s="24"/>
      <c r="R698" s="24"/>
      <c r="S698" s="24"/>
      <c r="T698" s="24"/>
      <c r="U698" s="24"/>
    </row>
    <row r="699">
      <c r="A699" s="24"/>
      <c r="B699" s="24"/>
      <c r="C699" s="24"/>
      <c r="D699" s="24"/>
      <c r="E699" s="24"/>
      <c r="F699" s="24"/>
      <c r="G699" s="24"/>
      <c r="H699" s="24"/>
      <c r="I699" s="24"/>
      <c r="J699" s="24"/>
      <c r="K699" s="24"/>
      <c r="L699" s="24"/>
      <c r="M699" s="24"/>
      <c r="N699" s="24"/>
      <c r="O699" s="24"/>
      <c r="P699" s="24"/>
      <c r="Q699" s="24"/>
      <c r="R699" s="24"/>
      <c r="S699" s="24"/>
      <c r="T699" s="24"/>
      <c r="U699" s="24"/>
    </row>
    <row r="700">
      <c r="A700" s="24"/>
      <c r="B700" s="24"/>
      <c r="C700" s="24"/>
      <c r="D700" s="24"/>
      <c r="E700" s="24"/>
      <c r="F700" s="24"/>
      <c r="G700" s="24"/>
      <c r="H700" s="24"/>
      <c r="I700" s="24"/>
      <c r="J700" s="24"/>
      <c r="K700" s="24"/>
      <c r="L700" s="24"/>
      <c r="M700" s="24"/>
      <c r="N700" s="24"/>
      <c r="O700" s="24"/>
      <c r="P700" s="24"/>
      <c r="Q700" s="24"/>
      <c r="R700" s="24"/>
      <c r="S700" s="24"/>
      <c r="T700" s="24"/>
      <c r="U700" s="24"/>
    </row>
    <row r="701">
      <c r="A701" s="24"/>
      <c r="B701" s="24"/>
      <c r="C701" s="24"/>
      <c r="D701" s="24"/>
      <c r="E701" s="24"/>
      <c r="F701" s="24"/>
      <c r="G701" s="24"/>
      <c r="H701" s="24"/>
      <c r="I701" s="24"/>
      <c r="J701" s="24"/>
      <c r="K701" s="24"/>
      <c r="L701" s="24"/>
      <c r="M701" s="24"/>
      <c r="N701" s="24"/>
      <c r="O701" s="24"/>
      <c r="P701" s="24"/>
      <c r="Q701" s="24"/>
      <c r="R701" s="24"/>
      <c r="S701" s="24"/>
      <c r="T701" s="24"/>
      <c r="U701" s="24"/>
    </row>
    <row r="702">
      <c r="A702" s="24"/>
      <c r="B702" s="24"/>
      <c r="C702" s="24"/>
      <c r="D702" s="24"/>
      <c r="E702" s="24"/>
      <c r="F702" s="24"/>
      <c r="G702" s="24"/>
      <c r="H702" s="24"/>
      <c r="I702" s="24"/>
      <c r="J702" s="24"/>
      <c r="K702" s="24"/>
      <c r="L702" s="24"/>
      <c r="M702" s="24"/>
      <c r="N702" s="24"/>
      <c r="O702" s="24"/>
      <c r="P702" s="24"/>
      <c r="Q702" s="24"/>
      <c r="R702" s="24"/>
      <c r="S702" s="24"/>
      <c r="T702" s="24"/>
      <c r="U702" s="24"/>
    </row>
    <row r="703">
      <c r="A703" s="24"/>
      <c r="B703" s="24"/>
      <c r="C703" s="24"/>
      <c r="D703" s="24"/>
      <c r="E703" s="24"/>
      <c r="F703" s="24"/>
      <c r="G703" s="24"/>
      <c r="H703" s="24"/>
      <c r="I703" s="24"/>
      <c r="J703" s="24"/>
      <c r="K703" s="24"/>
      <c r="L703" s="24"/>
      <c r="M703" s="24"/>
      <c r="N703" s="24"/>
      <c r="O703" s="24"/>
      <c r="P703" s="24"/>
      <c r="Q703" s="24"/>
      <c r="R703" s="24"/>
      <c r="S703" s="24"/>
      <c r="T703" s="24"/>
      <c r="U703" s="24"/>
    </row>
    <row r="704">
      <c r="A704" s="24"/>
      <c r="B704" s="24"/>
      <c r="C704" s="24"/>
      <c r="D704" s="24"/>
      <c r="E704" s="24"/>
      <c r="F704" s="24"/>
      <c r="G704" s="24"/>
      <c r="H704" s="24"/>
      <c r="I704" s="24"/>
      <c r="J704" s="24"/>
      <c r="K704" s="24"/>
      <c r="L704" s="24"/>
      <c r="M704" s="24"/>
      <c r="N704" s="24"/>
      <c r="O704" s="24"/>
      <c r="P704" s="24"/>
      <c r="Q704" s="24"/>
      <c r="R704" s="24"/>
      <c r="S704" s="24"/>
      <c r="T704" s="24"/>
      <c r="U704" s="24"/>
    </row>
    <row r="705">
      <c r="A705" s="24"/>
      <c r="B705" s="24"/>
      <c r="C705" s="24"/>
      <c r="D705" s="24"/>
      <c r="E705" s="24"/>
      <c r="F705" s="24"/>
      <c r="G705" s="24"/>
      <c r="H705" s="24"/>
      <c r="I705" s="24"/>
      <c r="J705" s="24"/>
      <c r="K705" s="24"/>
      <c r="L705" s="24"/>
      <c r="M705" s="24"/>
      <c r="N705" s="24"/>
      <c r="O705" s="24"/>
      <c r="P705" s="24"/>
      <c r="Q705" s="24"/>
      <c r="R705" s="24"/>
      <c r="S705" s="24"/>
      <c r="T705" s="24"/>
      <c r="U705" s="24"/>
    </row>
    <row r="706">
      <c r="A706" s="24"/>
      <c r="B706" s="24"/>
      <c r="C706" s="24"/>
      <c r="D706" s="24"/>
      <c r="E706" s="24"/>
      <c r="F706" s="24"/>
      <c r="G706" s="24"/>
      <c r="H706" s="24"/>
      <c r="I706" s="24"/>
      <c r="J706" s="24"/>
      <c r="K706" s="24"/>
      <c r="L706" s="24"/>
      <c r="M706" s="24"/>
      <c r="N706" s="24"/>
      <c r="O706" s="24"/>
      <c r="P706" s="24"/>
      <c r="Q706" s="24"/>
      <c r="R706" s="24"/>
      <c r="S706" s="24"/>
      <c r="T706" s="24"/>
      <c r="U706" s="24"/>
    </row>
    <row r="707">
      <c r="A707" s="24"/>
      <c r="B707" s="24"/>
      <c r="C707" s="24"/>
      <c r="D707" s="24"/>
      <c r="E707" s="24"/>
      <c r="F707" s="24"/>
      <c r="G707" s="24"/>
      <c r="H707" s="24"/>
      <c r="I707" s="24"/>
      <c r="J707" s="24"/>
      <c r="K707" s="24"/>
      <c r="L707" s="24"/>
      <c r="M707" s="24"/>
      <c r="N707" s="24"/>
      <c r="O707" s="24"/>
      <c r="P707" s="24"/>
      <c r="Q707" s="24"/>
      <c r="R707" s="24"/>
      <c r="S707" s="24"/>
      <c r="T707" s="24"/>
      <c r="U707" s="24"/>
    </row>
    <row r="708">
      <c r="A708" s="24"/>
      <c r="B708" s="24"/>
      <c r="C708" s="24"/>
      <c r="D708" s="24"/>
      <c r="E708" s="24"/>
      <c r="F708" s="24"/>
      <c r="G708" s="24"/>
      <c r="H708" s="24"/>
      <c r="I708" s="24"/>
      <c r="J708" s="24"/>
      <c r="K708" s="24"/>
      <c r="L708" s="24"/>
      <c r="M708" s="24"/>
      <c r="N708" s="24"/>
      <c r="O708" s="24"/>
      <c r="P708" s="24"/>
      <c r="Q708" s="24"/>
      <c r="R708" s="24"/>
      <c r="S708" s="24"/>
      <c r="T708" s="24"/>
      <c r="U708" s="24"/>
    </row>
    <row r="709">
      <c r="A709" s="24"/>
      <c r="B709" s="24"/>
      <c r="C709" s="24"/>
      <c r="D709" s="24"/>
      <c r="E709" s="24"/>
      <c r="F709" s="24"/>
      <c r="G709" s="24"/>
      <c r="H709" s="24"/>
      <c r="I709" s="24"/>
      <c r="J709" s="24"/>
      <c r="K709" s="24"/>
      <c r="L709" s="24"/>
      <c r="M709" s="24"/>
      <c r="N709" s="24"/>
      <c r="O709" s="24"/>
      <c r="P709" s="24"/>
      <c r="Q709" s="24"/>
      <c r="R709" s="24"/>
      <c r="S709" s="24"/>
      <c r="T709" s="24"/>
      <c r="U709" s="24"/>
    </row>
    <row r="710">
      <c r="A710" s="24"/>
      <c r="B710" s="24"/>
      <c r="C710" s="24"/>
      <c r="D710" s="24"/>
      <c r="E710" s="24"/>
      <c r="F710" s="24"/>
      <c r="G710" s="24"/>
      <c r="H710" s="24"/>
      <c r="I710" s="24"/>
      <c r="J710" s="24"/>
      <c r="K710" s="24"/>
      <c r="L710" s="24"/>
      <c r="M710" s="24"/>
      <c r="N710" s="24"/>
      <c r="O710" s="24"/>
      <c r="P710" s="24"/>
      <c r="Q710" s="24"/>
      <c r="R710" s="24"/>
      <c r="S710" s="24"/>
      <c r="T710" s="24"/>
      <c r="U710" s="24"/>
    </row>
    <row r="711">
      <c r="A711" s="24"/>
      <c r="B711" s="24"/>
      <c r="C711" s="24"/>
      <c r="D711" s="24"/>
      <c r="E711" s="24"/>
      <c r="F711" s="24"/>
      <c r="G711" s="24"/>
      <c r="H711" s="24"/>
      <c r="I711" s="24"/>
      <c r="J711" s="24"/>
      <c r="K711" s="24"/>
      <c r="L711" s="24"/>
      <c r="M711" s="24"/>
      <c r="N711" s="24"/>
      <c r="O711" s="24"/>
      <c r="P711" s="24"/>
      <c r="Q711" s="24"/>
      <c r="R711" s="24"/>
      <c r="S711" s="24"/>
      <c r="T711" s="24"/>
      <c r="U711" s="24"/>
    </row>
    <row r="712">
      <c r="A712" s="24"/>
      <c r="B712" s="24"/>
      <c r="C712" s="24"/>
      <c r="D712" s="24"/>
      <c r="E712" s="24"/>
      <c r="F712" s="24"/>
      <c r="G712" s="24"/>
      <c r="H712" s="24"/>
      <c r="I712" s="24"/>
      <c r="J712" s="24"/>
      <c r="K712" s="24"/>
      <c r="L712" s="24"/>
      <c r="M712" s="24"/>
      <c r="N712" s="24"/>
      <c r="O712" s="24"/>
      <c r="P712" s="24"/>
      <c r="Q712" s="24"/>
      <c r="R712" s="24"/>
      <c r="S712" s="24"/>
      <c r="T712" s="24"/>
      <c r="U712" s="24"/>
    </row>
    <row r="713">
      <c r="A713" s="24"/>
      <c r="B713" s="24"/>
      <c r="C713" s="24"/>
      <c r="D713" s="24"/>
      <c r="E713" s="24"/>
      <c r="F713" s="24"/>
      <c r="G713" s="24"/>
      <c r="H713" s="24"/>
      <c r="I713" s="24"/>
      <c r="J713" s="24"/>
      <c r="K713" s="24"/>
      <c r="L713" s="24"/>
      <c r="M713" s="24"/>
      <c r="N713" s="24"/>
      <c r="O713" s="24"/>
      <c r="P713" s="24"/>
      <c r="Q713" s="24"/>
      <c r="R713" s="24"/>
      <c r="S713" s="24"/>
      <c r="T713" s="24"/>
      <c r="U713" s="24"/>
    </row>
    <row r="714">
      <c r="A714" s="24"/>
      <c r="B714" s="24"/>
      <c r="C714" s="24"/>
      <c r="D714" s="24"/>
      <c r="E714" s="24"/>
      <c r="F714" s="24"/>
      <c r="G714" s="24"/>
      <c r="H714" s="24"/>
      <c r="I714" s="24"/>
      <c r="J714" s="24"/>
      <c r="K714" s="24"/>
      <c r="L714" s="24"/>
      <c r="M714" s="24"/>
      <c r="N714" s="24"/>
      <c r="O714" s="24"/>
      <c r="P714" s="24"/>
      <c r="Q714" s="24"/>
      <c r="R714" s="24"/>
      <c r="S714" s="24"/>
      <c r="T714" s="24"/>
      <c r="U714" s="24"/>
    </row>
    <row r="715">
      <c r="A715" s="24"/>
      <c r="B715" s="24"/>
      <c r="C715" s="24"/>
      <c r="D715" s="24"/>
      <c r="E715" s="24"/>
      <c r="F715" s="24"/>
      <c r="G715" s="24"/>
      <c r="H715" s="24"/>
      <c r="I715" s="24"/>
      <c r="J715" s="24"/>
      <c r="K715" s="24"/>
      <c r="L715" s="24"/>
      <c r="M715" s="24"/>
      <c r="N715" s="24"/>
      <c r="O715" s="24"/>
      <c r="P715" s="24"/>
      <c r="Q715" s="24"/>
      <c r="R715" s="24"/>
      <c r="S715" s="24"/>
      <c r="T715" s="24"/>
      <c r="U715" s="24"/>
    </row>
    <row r="716">
      <c r="A716" s="24"/>
      <c r="B716" s="24"/>
      <c r="C716" s="24"/>
      <c r="D716" s="24"/>
      <c r="E716" s="24"/>
      <c r="F716" s="24"/>
      <c r="G716" s="24"/>
      <c r="H716" s="24"/>
      <c r="I716" s="24"/>
      <c r="J716" s="24"/>
      <c r="K716" s="24"/>
      <c r="L716" s="24"/>
      <c r="M716" s="24"/>
      <c r="N716" s="24"/>
      <c r="O716" s="24"/>
      <c r="P716" s="24"/>
      <c r="Q716" s="24"/>
      <c r="R716" s="24"/>
      <c r="S716" s="24"/>
      <c r="T716" s="24"/>
      <c r="U716" s="24"/>
    </row>
    <row r="717">
      <c r="A717" s="24"/>
      <c r="B717" s="24"/>
      <c r="C717" s="24"/>
      <c r="D717" s="24"/>
      <c r="E717" s="24"/>
      <c r="F717" s="24"/>
      <c r="G717" s="24"/>
      <c r="H717" s="24"/>
      <c r="I717" s="24"/>
      <c r="J717" s="24"/>
      <c r="K717" s="24"/>
      <c r="L717" s="24"/>
      <c r="M717" s="24"/>
      <c r="N717" s="24"/>
      <c r="O717" s="24"/>
      <c r="P717" s="24"/>
      <c r="Q717" s="24"/>
      <c r="R717" s="24"/>
      <c r="S717" s="24"/>
      <c r="T717" s="24"/>
      <c r="U717" s="24"/>
    </row>
    <row r="718">
      <c r="A718" s="24"/>
      <c r="B718" s="24"/>
      <c r="C718" s="24"/>
      <c r="D718" s="24"/>
      <c r="E718" s="24"/>
      <c r="F718" s="24"/>
      <c r="G718" s="24"/>
      <c r="H718" s="24"/>
      <c r="I718" s="24"/>
      <c r="J718" s="24"/>
      <c r="K718" s="24"/>
      <c r="L718" s="24"/>
      <c r="M718" s="24"/>
      <c r="N718" s="24"/>
      <c r="O718" s="24"/>
      <c r="P718" s="24"/>
      <c r="Q718" s="24"/>
      <c r="R718" s="24"/>
      <c r="S718" s="24"/>
      <c r="T718" s="24"/>
      <c r="U718" s="24"/>
    </row>
    <row r="719">
      <c r="A719" s="24"/>
      <c r="B719" s="24"/>
      <c r="C719" s="24"/>
      <c r="D719" s="24"/>
      <c r="E719" s="24"/>
      <c r="F719" s="24"/>
      <c r="G719" s="24"/>
      <c r="H719" s="24"/>
      <c r="I719" s="24"/>
      <c r="J719" s="24"/>
      <c r="K719" s="24"/>
      <c r="L719" s="24"/>
      <c r="M719" s="24"/>
      <c r="N719" s="24"/>
      <c r="O719" s="24"/>
      <c r="P719" s="24"/>
      <c r="Q719" s="24"/>
      <c r="R719" s="24"/>
      <c r="S719" s="24"/>
      <c r="T719" s="24"/>
      <c r="U719" s="24"/>
    </row>
    <row r="720">
      <c r="A720" s="24"/>
      <c r="B720" s="24"/>
      <c r="C720" s="24"/>
      <c r="D720" s="24"/>
      <c r="E720" s="24"/>
      <c r="F720" s="24"/>
      <c r="G720" s="24"/>
      <c r="H720" s="24"/>
      <c r="I720" s="24"/>
      <c r="J720" s="24"/>
      <c r="K720" s="24"/>
      <c r="L720" s="24"/>
      <c r="M720" s="24"/>
      <c r="N720" s="24"/>
      <c r="O720" s="24"/>
      <c r="P720" s="24"/>
      <c r="Q720" s="24"/>
      <c r="R720" s="24"/>
      <c r="S720" s="24"/>
      <c r="T720" s="24"/>
      <c r="U720" s="24"/>
    </row>
    <row r="721">
      <c r="A721" s="24"/>
      <c r="B721" s="24"/>
      <c r="C721" s="24"/>
      <c r="D721" s="24"/>
      <c r="E721" s="24"/>
      <c r="F721" s="24"/>
      <c r="G721" s="24"/>
      <c r="H721" s="24"/>
      <c r="I721" s="24"/>
      <c r="J721" s="24"/>
      <c r="K721" s="24"/>
      <c r="L721" s="24"/>
      <c r="M721" s="24"/>
      <c r="N721" s="24"/>
      <c r="O721" s="24"/>
      <c r="P721" s="24"/>
      <c r="Q721" s="24"/>
      <c r="R721" s="24"/>
      <c r="S721" s="24"/>
      <c r="T721" s="24"/>
      <c r="U721" s="24"/>
    </row>
    <row r="722">
      <c r="A722" s="24"/>
      <c r="B722" s="24"/>
      <c r="C722" s="24"/>
      <c r="D722" s="24"/>
      <c r="E722" s="24"/>
      <c r="F722" s="24"/>
      <c r="G722" s="24"/>
      <c r="H722" s="24"/>
      <c r="I722" s="24"/>
      <c r="J722" s="24"/>
      <c r="K722" s="24"/>
      <c r="L722" s="24"/>
      <c r="M722" s="24"/>
      <c r="N722" s="24"/>
      <c r="O722" s="24"/>
      <c r="P722" s="24"/>
      <c r="Q722" s="24"/>
      <c r="R722" s="24"/>
      <c r="S722" s="24"/>
      <c r="T722" s="24"/>
      <c r="U722" s="24"/>
    </row>
    <row r="723">
      <c r="A723" s="24"/>
      <c r="B723" s="24"/>
      <c r="C723" s="24"/>
      <c r="D723" s="24"/>
      <c r="E723" s="24"/>
      <c r="F723" s="24"/>
      <c r="G723" s="24"/>
      <c r="H723" s="24"/>
      <c r="I723" s="24"/>
      <c r="J723" s="24"/>
      <c r="K723" s="24"/>
      <c r="L723" s="24"/>
      <c r="M723" s="24"/>
      <c r="N723" s="24"/>
      <c r="O723" s="24"/>
      <c r="P723" s="24"/>
      <c r="Q723" s="24"/>
      <c r="R723" s="24"/>
      <c r="S723" s="24"/>
      <c r="T723" s="24"/>
      <c r="U723" s="24"/>
    </row>
    <row r="724">
      <c r="A724" s="24"/>
      <c r="B724" s="24"/>
      <c r="C724" s="24"/>
      <c r="D724" s="24"/>
      <c r="E724" s="24"/>
      <c r="F724" s="24"/>
      <c r="G724" s="24"/>
      <c r="H724" s="24"/>
      <c r="I724" s="24"/>
      <c r="J724" s="24"/>
      <c r="K724" s="24"/>
      <c r="L724" s="24"/>
      <c r="M724" s="24"/>
      <c r="N724" s="24"/>
      <c r="O724" s="24"/>
      <c r="P724" s="24"/>
      <c r="Q724" s="24"/>
      <c r="R724" s="24"/>
      <c r="S724" s="24"/>
      <c r="T724" s="24"/>
      <c r="U724" s="24"/>
    </row>
    <row r="725">
      <c r="A725" s="24"/>
      <c r="B725" s="24"/>
      <c r="C725" s="24"/>
      <c r="D725" s="24"/>
      <c r="E725" s="24"/>
      <c r="F725" s="24"/>
      <c r="G725" s="24"/>
      <c r="H725" s="24"/>
      <c r="I725" s="24"/>
      <c r="J725" s="24"/>
      <c r="K725" s="24"/>
      <c r="L725" s="24"/>
      <c r="M725" s="24"/>
      <c r="N725" s="24"/>
      <c r="O725" s="24"/>
      <c r="P725" s="24"/>
      <c r="Q725" s="24"/>
      <c r="R725" s="24"/>
      <c r="S725" s="24"/>
      <c r="T725" s="24"/>
      <c r="U725" s="24"/>
    </row>
    <row r="726">
      <c r="A726" s="24"/>
      <c r="B726" s="24"/>
      <c r="C726" s="24"/>
      <c r="D726" s="24"/>
      <c r="E726" s="24"/>
      <c r="F726" s="24"/>
      <c r="G726" s="24"/>
      <c r="H726" s="24"/>
      <c r="I726" s="24"/>
      <c r="J726" s="24"/>
      <c r="K726" s="24"/>
      <c r="L726" s="24"/>
      <c r="M726" s="24"/>
      <c r="N726" s="24"/>
      <c r="O726" s="24"/>
      <c r="P726" s="24"/>
      <c r="Q726" s="24"/>
      <c r="R726" s="24"/>
      <c r="S726" s="24"/>
      <c r="T726" s="24"/>
      <c r="U726" s="24"/>
    </row>
    <row r="727">
      <c r="A727" s="24"/>
      <c r="B727" s="24"/>
      <c r="C727" s="24"/>
      <c r="D727" s="24"/>
      <c r="E727" s="24"/>
      <c r="F727" s="24"/>
      <c r="G727" s="24"/>
      <c r="H727" s="24"/>
      <c r="I727" s="24"/>
      <c r="J727" s="24"/>
      <c r="K727" s="24"/>
      <c r="L727" s="24"/>
      <c r="M727" s="24"/>
      <c r="N727" s="24"/>
      <c r="O727" s="24"/>
      <c r="P727" s="24"/>
      <c r="Q727" s="24"/>
      <c r="R727" s="24"/>
      <c r="S727" s="24"/>
      <c r="T727" s="24"/>
      <c r="U727" s="24"/>
    </row>
    <row r="728">
      <c r="A728" s="24"/>
      <c r="B728" s="24"/>
      <c r="C728" s="24"/>
      <c r="D728" s="24"/>
      <c r="E728" s="24"/>
      <c r="F728" s="24"/>
      <c r="G728" s="24"/>
      <c r="H728" s="24"/>
      <c r="I728" s="24"/>
      <c r="J728" s="24"/>
      <c r="K728" s="24"/>
      <c r="L728" s="24"/>
      <c r="M728" s="24"/>
      <c r="N728" s="24"/>
      <c r="O728" s="24"/>
      <c r="P728" s="24"/>
      <c r="Q728" s="24"/>
      <c r="R728" s="24"/>
      <c r="S728" s="24"/>
      <c r="T728" s="24"/>
      <c r="U728" s="24"/>
    </row>
    <row r="729">
      <c r="A729" s="24"/>
      <c r="B729" s="24"/>
      <c r="C729" s="24"/>
      <c r="D729" s="24"/>
      <c r="E729" s="24"/>
      <c r="F729" s="24"/>
      <c r="G729" s="24"/>
      <c r="H729" s="24"/>
      <c r="I729" s="24"/>
      <c r="J729" s="24"/>
      <c r="K729" s="24"/>
      <c r="L729" s="24"/>
      <c r="M729" s="24"/>
      <c r="N729" s="24"/>
      <c r="O729" s="24"/>
      <c r="P729" s="24"/>
      <c r="Q729" s="24"/>
      <c r="R729" s="24"/>
      <c r="S729" s="24"/>
      <c r="T729" s="24"/>
      <c r="U729" s="24"/>
    </row>
    <row r="730">
      <c r="A730" s="24"/>
      <c r="B730" s="24"/>
      <c r="C730" s="24"/>
      <c r="D730" s="24"/>
      <c r="E730" s="24"/>
      <c r="F730" s="24"/>
      <c r="G730" s="24"/>
      <c r="H730" s="24"/>
      <c r="I730" s="24"/>
      <c r="J730" s="24"/>
      <c r="K730" s="24"/>
      <c r="L730" s="24"/>
      <c r="M730" s="24"/>
      <c r="N730" s="24"/>
      <c r="O730" s="24"/>
      <c r="P730" s="24"/>
      <c r="Q730" s="24"/>
      <c r="R730" s="24"/>
      <c r="S730" s="24"/>
      <c r="T730" s="24"/>
      <c r="U730" s="24"/>
    </row>
    <row r="731">
      <c r="A731" s="24"/>
      <c r="B731" s="24"/>
      <c r="C731" s="24"/>
      <c r="D731" s="24"/>
      <c r="E731" s="24"/>
      <c r="F731" s="24"/>
      <c r="G731" s="24"/>
      <c r="H731" s="24"/>
      <c r="I731" s="24"/>
      <c r="J731" s="24"/>
      <c r="K731" s="24"/>
      <c r="L731" s="24"/>
      <c r="M731" s="24"/>
      <c r="N731" s="24"/>
      <c r="O731" s="24"/>
      <c r="P731" s="24"/>
      <c r="Q731" s="24"/>
      <c r="R731" s="24"/>
      <c r="S731" s="24"/>
      <c r="T731" s="24"/>
      <c r="U731" s="24"/>
    </row>
    <row r="732">
      <c r="A732" s="24"/>
      <c r="B732" s="24"/>
      <c r="C732" s="24"/>
      <c r="D732" s="24"/>
      <c r="E732" s="24"/>
      <c r="F732" s="24"/>
      <c r="G732" s="24"/>
      <c r="H732" s="24"/>
      <c r="I732" s="24"/>
      <c r="J732" s="24"/>
      <c r="K732" s="24"/>
      <c r="L732" s="24"/>
      <c r="M732" s="24"/>
      <c r="N732" s="24"/>
      <c r="O732" s="24"/>
      <c r="P732" s="24"/>
      <c r="Q732" s="24"/>
      <c r="R732" s="24"/>
      <c r="S732" s="24"/>
      <c r="T732" s="24"/>
      <c r="U732" s="24"/>
    </row>
    <row r="733">
      <c r="A733" s="24"/>
      <c r="B733" s="24"/>
      <c r="C733" s="24"/>
      <c r="D733" s="24"/>
      <c r="E733" s="24"/>
      <c r="F733" s="24"/>
      <c r="G733" s="24"/>
      <c r="H733" s="24"/>
      <c r="I733" s="24"/>
      <c r="J733" s="24"/>
      <c r="K733" s="24"/>
      <c r="L733" s="24"/>
      <c r="M733" s="24"/>
      <c r="N733" s="24"/>
      <c r="O733" s="24"/>
      <c r="P733" s="24"/>
      <c r="Q733" s="24"/>
      <c r="R733" s="24"/>
      <c r="S733" s="24"/>
      <c r="T733" s="24"/>
      <c r="U733" s="24"/>
    </row>
    <row r="734">
      <c r="A734" s="24"/>
      <c r="B734" s="24"/>
      <c r="C734" s="24"/>
      <c r="D734" s="24"/>
      <c r="E734" s="24"/>
      <c r="F734" s="24"/>
      <c r="G734" s="24"/>
      <c r="H734" s="24"/>
      <c r="I734" s="24"/>
      <c r="J734" s="24"/>
      <c r="K734" s="24"/>
      <c r="L734" s="24"/>
      <c r="M734" s="24"/>
      <c r="N734" s="24"/>
      <c r="O734" s="24"/>
      <c r="P734" s="24"/>
      <c r="Q734" s="24"/>
      <c r="R734" s="24"/>
      <c r="S734" s="24"/>
      <c r="T734" s="24"/>
      <c r="U734" s="24"/>
    </row>
    <row r="735">
      <c r="A735" s="24"/>
      <c r="B735" s="24"/>
      <c r="C735" s="24"/>
      <c r="D735" s="24"/>
      <c r="E735" s="24"/>
      <c r="F735" s="24"/>
      <c r="G735" s="24"/>
      <c r="H735" s="24"/>
      <c r="I735" s="24"/>
      <c r="J735" s="24"/>
      <c r="K735" s="24"/>
      <c r="L735" s="24"/>
      <c r="M735" s="24"/>
      <c r="N735" s="24"/>
      <c r="O735" s="24"/>
      <c r="P735" s="24"/>
      <c r="Q735" s="24"/>
      <c r="R735" s="24"/>
      <c r="S735" s="24"/>
      <c r="T735" s="24"/>
      <c r="U735" s="24"/>
    </row>
    <row r="736">
      <c r="A736" s="24"/>
      <c r="B736" s="24"/>
      <c r="C736" s="24"/>
      <c r="D736" s="24"/>
      <c r="E736" s="24"/>
      <c r="F736" s="24"/>
      <c r="G736" s="24"/>
      <c r="H736" s="24"/>
      <c r="I736" s="24"/>
      <c r="J736" s="24"/>
      <c r="K736" s="24"/>
      <c r="L736" s="24"/>
      <c r="M736" s="24"/>
      <c r="N736" s="24"/>
      <c r="O736" s="24"/>
      <c r="P736" s="24"/>
      <c r="Q736" s="24"/>
      <c r="R736" s="24"/>
      <c r="S736" s="24"/>
      <c r="T736" s="24"/>
      <c r="U736" s="24"/>
    </row>
    <row r="737">
      <c r="A737" s="24"/>
      <c r="B737" s="24"/>
      <c r="C737" s="24"/>
      <c r="D737" s="24"/>
      <c r="E737" s="24"/>
      <c r="F737" s="24"/>
      <c r="G737" s="24"/>
      <c r="H737" s="24"/>
      <c r="I737" s="24"/>
      <c r="J737" s="24"/>
      <c r="K737" s="24"/>
      <c r="L737" s="24"/>
      <c r="M737" s="24"/>
      <c r="N737" s="24"/>
      <c r="O737" s="24"/>
      <c r="P737" s="24"/>
      <c r="Q737" s="24"/>
      <c r="R737" s="24"/>
      <c r="S737" s="24"/>
      <c r="T737" s="24"/>
      <c r="U737" s="24"/>
    </row>
    <row r="738">
      <c r="A738" s="24"/>
      <c r="B738" s="24"/>
      <c r="C738" s="24"/>
      <c r="D738" s="24"/>
      <c r="E738" s="24"/>
      <c r="F738" s="24"/>
      <c r="G738" s="24"/>
      <c r="H738" s="24"/>
      <c r="I738" s="24"/>
      <c r="J738" s="24"/>
      <c r="K738" s="24"/>
      <c r="L738" s="24"/>
      <c r="M738" s="24"/>
      <c r="N738" s="24"/>
      <c r="O738" s="24"/>
      <c r="P738" s="24"/>
      <c r="Q738" s="24"/>
      <c r="R738" s="24"/>
      <c r="S738" s="24"/>
      <c r="T738" s="24"/>
      <c r="U738" s="24"/>
    </row>
    <row r="739">
      <c r="A739" s="24"/>
      <c r="B739" s="24"/>
      <c r="C739" s="24"/>
      <c r="D739" s="24"/>
      <c r="E739" s="24"/>
      <c r="F739" s="24"/>
      <c r="G739" s="24"/>
      <c r="H739" s="24"/>
      <c r="I739" s="24"/>
      <c r="J739" s="24"/>
      <c r="K739" s="24"/>
      <c r="L739" s="24"/>
      <c r="M739" s="24"/>
      <c r="N739" s="24"/>
      <c r="O739" s="24"/>
      <c r="P739" s="24"/>
      <c r="Q739" s="24"/>
      <c r="R739" s="24"/>
      <c r="S739" s="24"/>
      <c r="T739" s="24"/>
      <c r="U739" s="24"/>
    </row>
    <row r="740">
      <c r="A740" s="24"/>
      <c r="B740" s="24"/>
      <c r="C740" s="24"/>
      <c r="D740" s="24"/>
      <c r="E740" s="24"/>
      <c r="F740" s="24"/>
      <c r="G740" s="24"/>
      <c r="H740" s="24"/>
      <c r="I740" s="24"/>
      <c r="J740" s="24"/>
      <c r="K740" s="24"/>
      <c r="L740" s="24"/>
      <c r="M740" s="24"/>
      <c r="N740" s="24"/>
      <c r="O740" s="24"/>
      <c r="P740" s="24"/>
      <c r="Q740" s="24"/>
      <c r="R740" s="24"/>
      <c r="S740" s="24"/>
      <c r="T740" s="24"/>
      <c r="U740" s="24"/>
    </row>
    <row r="741">
      <c r="A741" s="24"/>
      <c r="B741" s="24"/>
      <c r="C741" s="24"/>
      <c r="D741" s="24"/>
      <c r="E741" s="24"/>
      <c r="F741" s="24"/>
      <c r="G741" s="24"/>
      <c r="H741" s="24"/>
      <c r="I741" s="24"/>
      <c r="J741" s="24"/>
      <c r="K741" s="24"/>
      <c r="L741" s="24"/>
      <c r="M741" s="24"/>
      <c r="N741" s="24"/>
      <c r="O741" s="24"/>
      <c r="P741" s="24"/>
      <c r="Q741" s="24"/>
      <c r="R741" s="24"/>
      <c r="S741" s="24"/>
      <c r="T741" s="24"/>
      <c r="U741" s="24"/>
    </row>
    <row r="742">
      <c r="A742" s="24"/>
      <c r="B742" s="24"/>
      <c r="C742" s="24"/>
      <c r="D742" s="24"/>
      <c r="E742" s="24"/>
      <c r="F742" s="24"/>
      <c r="G742" s="24"/>
      <c r="H742" s="24"/>
      <c r="I742" s="24"/>
      <c r="J742" s="24"/>
      <c r="K742" s="24"/>
      <c r="L742" s="24"/>
      <c r="M742" s="24"/>
      <c r="N742" s="24"/>
      <c r="O742" s="24"/>
      <c r="P742" s="24"/>
      <c r="Q742" s="24"/>
      <c r="R742" s="24"/>
      <c r="S742" s="24"/>
      <c r="T742" s="24"/>
      <c r="U742" s="24"/>
    </row>
    <row r="743">
      <c r="A743" s="24"/>
      <c r="B743" s="24"/>
      <c r="C743" s="24"/>
      <c r="D743" s="24"/>
      <c r="E743" s="24"/>
      <c r="F743" s="24"/>
      <c r="G743" s="24"/>
      <c r="H743" s="24"/>
      <c r="I743" s="24"/>
      <c r="J743" s="24"/>
      <c r="K743" s="24"/>
      <c r="L743" s="24"/>
      <c r="M743" s="24"/>
      <c r="N743" s="24"/>
      <c r="O743" s="24"/>
      <c r="P743" s="24"/>
      <c r="Q743" s="24"/>
      <c r="R743" s="24"/>
      <c r="S743" s="24"/>
      <c r="T743" s="24"/>
      <c r="U743" s="24"/>
    </row>
    <row r="744">
      <c r="A744" s="24"/>
      <c r="B744" s="24"/>
      <c r="C744" s="24"/>
      <c r="D744" s="24"/>
      <c r="E744" s="24"/>
      <c r="F744" s="24"/>
      <c r="G744" s="24"/>
      <c r="H744" s="24"/>
      <c r="I744" s="24"/>
      <c r="J744" s="24"/>
      <c r="K744" s="24"/>
      <c r="L744" s="24"/>
      <c r="M744" s="24"/>
      <c r="N744" s="24"/>
      <c r="O744" s="24"/>
      <c r="P744" s="24"/>
      <c r="Q744" s="24"/>
      <c r="R744" s="24"/>
      <c r="S744" s="24"/>
      <c r="T744" s="24"/>
      <c r="U744" s="24"/>
    </row>
    <row r="745">
      <c r="A745" s="24"/>
      <c r="B745" s="24"/>
      <c r="C745" s="24"/>
      <c r="D745" s="24"/>
      <c r="E745" s="24"/>
      <c r="F745" s="24"/>
      <c r="G745" s="24"/>
      <c r="H745" s="24"/>
      <c r="I745" s="24"/>
      <c r="J745" s="24"/>
      <c r="K745" s="24"/>
      <c r="L745" s="24"/>
      <c r="M745" s="24"/>
      <c r="N745" s="24"/>
      <c r="O745" s="24"/>
      <c r="P745" s="24"/>
      <c r="Q745" s="24"/>
      <c r="R745" s="24"/>
      <c r="S745" s="24"/>
      <c r="T745" s="24"/>
      <c r="U745" s="24"/>
    </row>
    <row r="746">
      <c r="A746" s="24"/>
      <c r="B746" s="24"/>
      <c r="C746" s="24"/>
      <c r="D746" s="24"/>
      <c r="E746" s="24"/>
      <c r="F746" s="24"/>
      <c r="G746" s="24"/>
      <c r="H746" s="24"/>
      <c r="I746" s="24"/>
      <c r="J746" s="24"/>
      <c r="K746" s="24"/>
      <c r="L746" s="24"/>
      <c r="M746" s="24"/>
      <c r="N746" s="24"/>
      <c r="O746" s="24"/>
      <c r="P746" s="24"/>
      <c r="Q746" s="24"/>
      <c r="R746" s="24"/>
      <c r="S746" s="24"/>
      <c r="T746" s="24"/>
      <c r="U746" s="24"/>
    </row>
    <row r="747">
      <c r="A747" s="24"/>
      <c r="B747" s="24"/>
      <c r="C747" s="24"/>
      <c r="D747" s="24"/>
      <c r="E747" s="24"/>
      <c r="F747" s="24"/>
      <c r="G747" s="24"/>
      <c r="H747" s="24"/>
      <c r="I747" s="24"/>
      <c r="J747" s="24"/>
      <c r="K747" s="24"/>
      <c r="L747" s="24"/>
      <c r="M747" s="24"/>
      <c r="N747" s="24"/>
      <c r="O747" s="24"/>
      <c r="P747" s="24"/>
      <c r="Q747" s="24"/>
      <c r="R747" s="24"/>
      <c r="S747" s="24"/>
      <c r="T747" s="24"/>
      <c r="U747" s="24"/>
    </row>
    <row r="748">
      <c r="A748" s="24"/>
      <c r="B748" s="24"/>
      <c r="C748" s="24"/>
      <c r="D748" s="24"/>
      <c r="E748" s="24"/>
      <c r="F748" s="24"/>
      <c r="G748" s="24"/>
      <c r="H748" s="24"/>
      <c r="I748" s="24"/>
      <c r="J748" s="24"/>
      <c r="K748" s="24"/>
      <c r="L748" s="24"/>
      <c r="M748" s="24"/>
      <c r="N748" s="24"/>
      <c r="O748" s="24"/>
      <c r="P748" s="24"/>
      <c r="Q748" s="24"/>
      <c r="R748" s="24"/>
      <c r="S748" s="24"/>
      <c r="T748" s="24"/>
      <c r="U748" s="24"/>
    </row>
    <row r="749">
      <c r="A749" s="24"/>
      <c r="B749" s="24"/>
      <c r="C749" s="24"/>
      <c r="D749" s="24"/>
      <c r="E749" s="24"/>
      <c r="F749" s="24"/>
      <c r="G749" s="24"/>
      <c r="H749" s="24"/>
      <c r="I749" s="24"/>
      <c r="J749" s="24"/>
      <c r="K749" s="24"/>
      <c r="L749" s="24"/>
      <c r="M749" s="24"/>
      <c r="N749" s="24"/>
      <c r="O749" s="24"/>
      <c r="P749" s="24"/>
      <c r="Q749" s="24"/>
      <c r="R749" s="24"/>
      <c r="S749" s="24"/>
      <c r="T749" s="24"/>
      <c r="U749" s="24"/>
    </row>
    <row r="750">
      <c r="A750" s="24"/>
      <c r="B750" s="24"/>
      <c r="C750" s="24"/>
      <c r="D750" s="24"/>
      <c r="E750" s="24"/>
      <c r="F750" s="24"/>
      <c r="G750" s="24"/>
      <c r="H750" s="24"/>
      <c r="I750" s="24"/>
      <c r="J750" s="24"/>
      <c r="K750" s="24"/>
      <c r="L750" s="24"/>
      <c r="M750" s="24"/>
      <c r="N750" s="24"/>
      <c r="O750" s="24"/>
      <c r="P750" s="24"/>
      <c r="Q750" s="24"/>
      <c r="R750" s="24"/>
      <c r="S750" s="24"/>
      <c r="T750" s="24"/>
      <c r="U750" s="24"/>
    </row>
    <row r="751">
      <c r="A751" s="24"/>
      <c r="B751" s="24"/>
      <c r="C751" s="24"/>
      <c r="D751" s="24"/>
      <c r="E751" s="24"/>
      <c r="F751" s="24"/>
      <c r="G751" s="24"/>
      <c r="H751" s="24"/>
      <c r="I751" s="24"/>
      <c r="J751" s="24"/>
      <c r="K751" s="24"/>
      <c r="L751" s="24"/>
      <c r="M751" s="24"/>
      <c r="N751" s="24"/>
      <c r="O751" s="24"/>
      <c r="P751" s="24"/>
      <c r="Q751" s="24"/>
      <c r="R751" s="24"/>
      <c r="S751" s="24"/>
      <c r="T751" s="24"/>
      <c r="U751" s="24"/>
    </row>
    <row r="752">
      <c r="A752" s="24"/>
      <c r="B752" s="24"/>
      <c r="C752" s="24"/>
      <c r="D752" s="24"/>
      <c r="E752" s="24"/>
      <c r="F752" s="24"/>
      <c r="G752" s="24"/>
      <c r="H752" s="24"/>
      <c r="I752" s="24"/>
      <c r="J752" s="24"/>
      <c r="K752" s="24"/>
      <c r="L752" s="24"/>
      <c r="M752" s="24"/>
      <c r="N752" s="24"/>
      <c r="O752" s="24"/>
      <c r="P752" s="24"/>
      <c r="Q752" s="24"/>
      <c r="R752" s="24"/>
      <c r="S752" s="24"/>
      <c r="T752" s="24"/>
      <c r="U752" s="24"/>
    </row>
    <row r="753">
      <c r="A753" s="24"/>
      <c r="B753" s="24"/>
      <c r="C753" s="24"/>
      <c r="D753" s="24"/>
      <c r="E753" s="24"/>
      <c r="F753" s="24"/>
      <c r="G753" s="24"/>
      <c r="H753" s="24"/>
      <c r="I753" s="24"/>
      <c r="J753" s="24"/>
      <c r="K753" s="24"/>
      <c r="L753" s="24"/>
      <c r="M753" s="24"/>
      <c r="N753" s="24"/>
      <c r="O753" s="24"/>
      <c r="P753" s="24"/>
      <c r="Q753" s="24"/>
      <c r="R753" s="24"/>
      <c r="S753" s="24"/>
      <c r="T753" s="24"/>
      <c r="U753" s="24"/>
    </row>
    <row r="754">
      <c r="A754" s="24"/>
      <c r="B754" s="24"/>
      <c r="C754" s="24"/>
      <c r="D754" s="24"/>
      <c r="E754" s="24"/>
      <c r="F754" s="24"/>
      <c r="G754" s="24"/>
      <c r="H754" s="24"/>
      <c r="I754" s="24"/>
      <c r="J754" s="24"/>
      <c r="K754" s="24"/>
      <c r="L754" s="24"/>
      <c r="M754" s="24"/>
      <c r="N754" s="24"/>
      <c r="O754" s="24"/>
      <c r="P754" s="24"/>
      <c r="Q754" s="24"/>
      <c r="R754" s="24"/>
      <c r="S754" s="24"/>
      <c r="T754" s="24"/>
      <c r="U754" s="24"/>
    </row>
    <row r="755">
      <c r="A755" s="24"/>
      <c r="B755" s="24"/>
      <c r="C755" s="24"/>
      <c r="D755" s="24"/>
      <c r="E755" s="24"/>
      <c r="F755" s="24"/>
      <c r="G755" s="24"/>
      <c r="H755" s="24"/>
      <c r="I755" s="24"/>
      <c r="J755" s="24"/>
      <c r="K755" s="24"/>
      <c r="L755" s="24"/>
      <c r="M755" s="24"/>
      <c r="N755" s="24"/>
      <c r="O755" s="24"/>
      <c r="P755" s="24"/>
      <c r="Q755" s="24"/>
      <c r="R755" s="24"/>
      <c r="S755" s="24"/>
      <c r="T755" s="24"/>
      <c r="U755" s="24"/>
    </row>
    <row r="756">
      <c r="A756" s="24"/>
      <c r="B756" s="24"/>
      <c r="C756" s="24"/>
      <c r="D756" s="24"/>
      <c r="E756" s="24"/>
      <c r="F756" s="24"/>
      <c r="G756" s="24"/>
      <c r="H756" s="24"/>
      <c r="I756" s="24"/>
      <c r="J756" s="24"/>
      <c r="K756" s="24"/>
      <c r="L756" s="24"/>
      <c r="M756" s="24"/>
      <c r="N756" s="24"/>
      <c r="O756" s="24"/>
      <c r="P756" s="24"/>
      <c r="Q756" s="24"/>
      <c r="R756" s="24"/>
      <c r="S756" s="24"/>
      <c r="T756" s="24"/>
      <c r="U756" s="24"/>
    </row>
    <row r="757">
      <c r="A757" s="24"/>
      <c r="B757" s="24"/>
      <c r="C757" s="24"/>
      <c r="D757" s="24"/>
      <c r="E757" s="24"/>
      <c r="F757" s="24"/>
      <c r="G757" s="24"/>
      <c r="H757" s="24"/>
      <c r="I757" s="24"/>
      <c r="J757" s="24"/>
      <c r="K757" s="24"/>
      <c r="L757" s="24"/>
      <c r="M757" s="24"/>
      <c r="N757" s="24"/>
      <c r="O757" s="24"/>
      <c r="P757" s="24"/>
      <c r="Q757" s="24"/>
      <c r="R757" s="24"/>
      <c r="S757" s="24"/>
      <c r="T757" s="24"/>
      <c r="U757" s="24"/>
    </row>
    <row r="758">
      <c r="A758" s="24"/>
      <c r="B758" s="24"/>
      <c r="C758" s="24"/>
      <c r="D758" s="24"/>
      <c r="E758" s="24"/>
      <c r="F758" s="24"/>
      <c r="G758" s="24"/>
      <c r="H758" s="24"/>
      <c r="I758" s="24"/>
      <c r="J758" s="24"/>
      <c r="K758" s="24"/>
      <c r="L758" s="24"/>
      <c r="M758" s="24"/>
      <c r="N758" s="24"/>
      <c r="O758" s="24"/>
      <c r="P758" s="24"/>
      <c r="Q758" s="24"/>
      <c r="R758" s="24"/>
      <c r="S758" s="24"/>
      <c r="T758" s="24"/>
      <c r="U758" s="24"/>
    </row>
    <row r="759">
      <c r="A759" s="24"/>
      <c r="B759" s="24"/>
      <c r="C759" s="24"/>
      <c r="D759" s="24"/>
      <c r="E759" s="24"/>
      <c r="F759" s="24"/>
      <c r="G759" s="24"/>
      <c r="H759" s="24"/>
      <c r="I759" s="24"/>
      <c r="J759" s="24"/>
      <c r="K759" s="24"/>
      <c r="L759" s="24"/>
      <c r="M759" s="24"/>
      <c r="N759" s="24"/>
      <c r="O759" s="24"/>
      <c r="P759" s="24"/>
      <c r="Q759" s="24"/>
      <c r="R759" s="24"/>
      <c r="S759" s="24"/>
      <c r="T759" s="24"/>
      <c r="U759" s="24"/>
    </row>
    <row r="760">
      <c r="A760" s="24"/>
      <c r="B760" s="24"/>
      <c r="C760" s="24"/>
      <c r="D760" s="24"/>
      <c r="E760" s="24"/>
      <c r="F760" s="24"/>
      <c r="G760" s="24"/>
      <c r="H760" s="24"/>
      <c r="I760" s="24"/>
      <c r="J760" s="24"/>
      <c r="K760" s="24"/>
      <c r="L760" s="24"/>
      <c r="M760" s="24"/>
      <c r="N760" s="24"/>
      <c r="O760" s="24"/>
      <c r="P760" s="24"/>
      <c r="Q760" s="24"/>
      <c r="R760" s="24"/>
      <c r="S760" s="24"/>
      <c r="T760" s="24"/>
      <c r="U760" s="24"/>
    </row>
    <row r="761">
      <c r="A761" s="24"/>
      <c r="B761" s="24"/>
      <c r="C761" s="24"/>
      <c r="D761" s="24"/>
      <c r="E761" s="24"/>
      <c r="F761" s="24"/>
      <c r="G761" s="24"/>
      <c r="H761" s="24"/>
      <c r="I761" s="24"/>
      <c r="J761" s="24"/>
      <c r="K761" s="24"/>
      <c r="L761" s="24"/>
      <c r="M761" s="24"/>
      <c r="N761" s="24"/>
      <c r="O761" s="24"/>
      <c r="P761" s="24"/>
      <c r="Q761" s="24"/>
      <c r="R761" s="24"/>
      <c r="S761" s="24"/>
      <c r="T761" s="24"/>
      <c r="U761" s="24"/>
    </row>
    <row r="762">
      <c r="A762" s="24"/>
      <c r="B762" s="24"/>
      <c r="C762" s="24"/>
      <c r="D762" s="24"/>
      <c r="E762" s="24"/>
      <c r="F762" s="24"/>
      <c r="G762" s="24"/>
      <c r="H762" s="24"/>
      <c r="I762" s="24"/>
      <c r="J762" s="24"/>
      <c r="K762" s="24"/>
      <c r="L762" s="24"/>
      <c r="M762" s="24"/>
      <c r="N762" s="24"/>
      <c r="O762" s="24"/>
      <c r="P762" s="24"/>
      <c r="Q762" s="24"/>
      <c r="R762" s="24"/>
      <c r="S762" s="24"/>
      <c r="T762" s="24"/>
      <c r="U762" s="24"/>
    </row>
    <row r="763">
      <c r="A763" s="24"/>
      <c r="B763" s="24"/>
      <c r="C763" s="24"/>
      <c r="D763" s="24"/>
      <c r="E763" s="24"/>
      <c r="F763" s="24"/>
      <c r="G763" s="24"/>
      <c r="H763" s="24"/>
      <c r="I763" s="24"/>
      <c r="J763" s="24"/>
      <c r="K763" s="24"/>
      <c r="L763" s="24"/>
      <c r="M763" s="24"/>
      <c r="N763" s="24"/>
      <c r="O763" s="24"/>
      <c r="P763" s="24"/>
      <c r="Q763" s="24"/>
      <c r="R763" s="24"/>
      <c r="S763" s="24"/>
      <c r="T763" s="24"/>
      <c r="U763" s="24"/>
    </row>
    <row r="764">
      <c r="A764" s="24"/>
      <c r="B764" s="24"/>
      <c r="C764" s="24"/>
      <c r="D764" s="24"/>
      <c r="E764" s="24"/>
      <c r="F764" s="24"/>
      <c r="G764" s="24"/>
      <c r="H764" s="24"/>
      <c r="I764" s="24"/>
      <c r="J764" s="24"/>
      <c r="K764" s="24"/>
      <c r="L764" s="24"/>
      <c r="M764" s="24"/>
      <c r="N764" s="24"/>
      <c r="O764" s="24"/>
      <c r="P764" s="24"/>
      <c r="Q764" s="24"/>
      <c r="R764" s="24"/>
      <c r="S764" s="24"/>
      <c r="T764" s="24"/>
      <c r="U764" s="24"/>
    </row>
    <row r="765">
      <c r="A765" s="24"/>
      <c r="B765" s="24"/>
      <c r="C765" s="24"/>
      <c r="D765" s="24"/>
      <c r="E765" s="24"/>
      <c r="F765" s="24"/>
      <c r="G765" s="24"/>
      <c r="H765" s="24"/>
      <c r="I765" s="24"/>
      <c r="J765" s="24"/>
      <c r="K765" s="24"/>
      <c r="L765" s="24"/>
      <c r="M765" s="24"/>
      <c r="N765" s="24"/>
      <c r="O765" s="24"/>
      <c r="P765" s="24"/>
      <c r="Q765" s="24"/>
      <c r="R765" s="24"/>
      <c r="S765" s="24"/>
      <c r="T765" s="24"/>
      <c r="U765" s="24"/>
    </row>
    <row r="766">
      <c r="A766" s="24"/>
      <c r="B766" s="24"/>
      <c r="C766" s="24"/>
      <c r="D766" s="24"/>
      <c r="E766" s="24"/>
      <c r="F766" s="24"/>
      <c r="G766" s="24"/>
      <c r="H766" s="24"/>
      <c r="I766" s="24"/>
      <c r="J766" s="24"/>
      <c r="K766" s="24"/>
      <c r="L766" s="24"/>
      <c r="M766" s="24"/>
      <c r="N766" s="24"/>
      <c r="O766" s="24"/>
      <c r="P766" s="24"/>
      <c r="Q766" s="24"/>
      <c r="R766" s="24"/>
      <c r="S766" s="24"/>
      <c r="T766" s="24"/>
      <c r="U766" s="24"/>
    </row>
    <row r="767">
      <c r="A767" s="24"/>
      <c r="B767" s="24"/>
      <c r="C767" s="24"/>
      <c r="D767" s="24"/>
      <c r="E767" s="24"/>
      <c r="F767" s="24"/>
      <c r="G767" s="24"/>
      <c r="H767" s="24"/>
      <c r="I767" s="24"/>
      <c r="J767" s="24"/>
      <c r="K767" s="24"/>
      <c r="L767" s="24"/>
      <c r="M767" s="24"/>
      <c r="N767" s="24"/>
      <c r="O767" s="24"/>
      <c r="P767" s="24"/>
      <c r="Q767" s="24"/>
      <c r="R767" s="24"/>
      <c r="S767" s="24"/>
      <c r="T767" s="24"/>
      <c r="U767" s="24"/>
    </row>
    <row r="768">
      <c r="A768" s="24"/>
      <c r="B768" s="24"/>
      <c r="C768" s="24"/>
      <c r="D768" s="24"/>
      <c r="E768" s="24"/>
      <c r="F768" s="24"/>
      <c r="G768" s="24"/>
      <c r="H768" s="24"/>
      <c r="I768" s="24"/>
      <c r="J768" s="24"/>
      <c r="K768" s="24"/>
      <c r="L768" s="24"/>
      <c r="M768" s="24"/>
      <c r="N768" s="24"/>
      <c r="O768" s="24"/>
      <c r="P768" s="24"/>
      <c r="Q768" s="24"/>
      <c r="R768" s="24"/>
      <c r="S768" s="24"/>
      <c r="T768" s="24"/>
      <c r="U768" s="24"/>
    </row>
    <row r="769">
      <c r="A769" s="24"/>
      <c r="B769" s="24"/>
      <c r="C769" s="24"/>
      <c r="D769" s="24"/>
      <c r="E769" s="24"/>
      <c r="F769" s="24"/>
      <c r="G769" s="24"/>
      <c r="H769" s="24"/>
      <c r="I769" s="24"/>
      <c r="J769" s="24"/>
      <c r="K769" s="24"/>
      <c r="L769" s="24"/>
      <c r="M769" s="24"/>
      <c r="N769" s="24"/>
      <c r="O769" s="24"/>
      <c r="P769" s="24"/>
      <c r="Q769" s="24"/>
      <c r="R769" s="24"/>
      <c r="S769" s="24"/>
      <c r="T769" s="24"/>
      <c r="U769" s="24"/>
    </row>
    <row r="770">
      <c r="A770" s="24"/>
      <c r="B770" s="24"/>
      <c r="C770" s="24"/>
      <c r="D770" s="24"/>
      <c r="E770" s="24"/>
      <c r="F770" s="24"/>
      <c r="G770" s="24"/>
      <c r="H770" s="24"/>
      <c r="I770" s="24"/>
      <c r="J770" s="24"/>
      <c r="K770" s="24"/>
      <c r="L770" s="24"/>
      <c r="M770" s="24"/>
      <c r="N770" s="24"/>
      <c r="O770" s="24"/>
      <c r="P770" s="24"/>
      <c r="Q770" s="24"/>
      <c r="R770" s="24"/>
      <c r="S770" s="24"/>
      <c r="T770" s="24"/>
      <c r="U770" s="24"/>
    </row>
    <row r="771">
      <c r="A771" s="24"/>
      <c r="B771" s="24"/>
      <c r="C771" s="24"/>
      <c r="D771" s="24"/>
      <c r="E771" s="24"/>
      <c r="F771" s="24"/>
      <c r="G771" s="24"/>
      <c r="H771" s="24"/>
      <c r="I771" s="24"/>
      <c r="J771" s="24"/>
      <c r="K771" s="24"/>
      <c r="L771" s="24"/>
      <c r="M771" s="24"/>
      <c r="N771" s="24"/>
      <c r="O771" s="24"/>
      <c r="P771" s="24"/>
      <c r="Q771" s="24"/>
      <c r="R771" s="24"/>
      <c r="S771" s="24"/>
      <c r="T771" s="24"/>
      <c r="U771" s="24"/>
    </row>
    <row r="772">
      <c r="A772" s="24"/>
      <c r="B772" s="24"/>
      <c r="C772" s="24"/>
      <c r="D772" s="24"/>
      <c r="E772" s="24"/>
      <c r="F772" s="24"/>
      <c r="G772" s="24"/>
      <c r="H772" s="24"/>
      <c r="I772" s="24"/>
      <c r="J772" s="24"/>
      <c r="K772" s="24"/>
      <c r="L772" s="24"/>
      <c r="M772" s="24"/>
      <c r="N772" s="24"/>
      <c r="O772" s="24"/>
      <c r="P772" s="24"/>
      <c r="Q772" s="24"/>
      <c r="R772" s="24"/>
      <c r="S772" s="24"/>
      <c r="T772" s="24"/>
      <c r="U772" s="24"/>
    </row>
    <row r="773">
      <c r="A773" s="24"/>
      <c r="B773" s="24"/>
      <c r="C773" s="24"/>
      <c r="D773" s="24"/>
      <c r="E773" s="24"/>
      <c r="F773" s="24"/>
      <c r="G773" s="24"/>
      <c r="H773" s="24"/>
      <c r="I773" s="24"/>
      <c r="J773" s="24"/>
      <c r="K773" s="24"/>
      <c r="L773" s="24"/>
      <c r="M773" s="24"/>
      <c r="N773" s="24"/>
      <c r="O773" s="24"/>
      <c r="P773" s="24"/>
      <c r="Q773" s="24"/>
      <c r="R773" s="24"/>
      <c r="S773" s="24"/>
      <c r="T773" s="24"/>
      <c r="U773" s="24"/>
    </row>
    <row r="774">
      <c r="A774" s="24"/>
      <c r="B774" s="24"/>
      <c r="C774" s="24"/>
      <c r="D774" s="24"/>
      <c r="E774" s="24"/>
      <c r="F774" s="24"/>
      <c r="G774" s="24"/>
      <c r="H774" s="24"/>
      <c r="I774" s="24"/>
      <c r="J774" s="24"/>
      <c r="K774" s="24"/>
      <c r="L774" s="24"/>
      <c r="M774" s="24"/>
      <c r="N774" s="24"/>
      <c r="O774" s="24"/>
      <c r="P774" s="24"/>
      <c r="Q774" s="24"/>
      <c r="R774" s="24"/>
      <c r="S774" s="24"/>
      <c r="T774" s="24"/>
      <c r="U774" s="24"/>
    </row>
    <row r="775">
      <c r="A775" s="24"/>
      <c r="B775" s="24"/>
      <c r="C775" s="24"/>
      <c r="D775" s="24"/>
      <c r="E775" s="24"/>
      <c r="F775" s="24"/>
      <c r="G775" s="24"/>
      <c r="H775" s="24"/>
      <c r="I775" s="24"/>
      <c r="J775" s="24"/>
      <c r="K775" s="24"/>
      <c r="L775" s="24"/>
      <c r="M775" s="24"/>
      <c r="N775" s="24"/>
      <c r="O775" s="24"/>
      <c r="P775" s="24"/>
      <c r="Q775" s="24"/>
      <c r="R775" s="24"/>
      <c r="S775" s="24"/>
      <c r="T775" s="24"/>
      <c r="U775" s="24"/>
    </row>
    <row r="776">
      <c r="A776" s="24"/>
      <c r="B776" s="24"/>
      <c r="C776" s="24"/>
      <c r="D776" s="24"/>
      <c r="E776" s="24"/>
      <c r="F776" s="24"/>
      <c r="G776" s="24"/>
      <c r="H776" s="24"/>
      <c r="I776" s="24"/>
      <c r="J776" s="24"/>
      <c r="K776" s="24"/>
      <c r="L776" s="24"/>
      <c r="M776" s="24"/>
      <c r="N776" s="24"/>
      <c r="O776" s="24"/>
      <c r="P776" s="24"/>
      <c r="Q776" s="24"/>
      <c r="R776" s="24"/>
      <c r="S776" s="24"/>
      <c r="T776" s="24"/>
      <c r="U776" s="24"/>
    </row>
    <row r="777">
      <c r="A777" s="24"/>
      <c r="B777" s="24"/>
      <c r="C777" s="24"/>
      <c r="D777" s="24"/>
      <c r="E777" s="24"/>
      <c r="F777" s="24"/>
      <c r="G777" s="24"/>
      <c r="H777" s="24"/>
      <c r="I777" s="24"/>
      <c r="J777" s="24"/>
      <c r="K777" s="24"/>
      <c r="L777" s="24"/>
      <c r="M777" s="24"/>
      <c r="N777" s="24"/>
      <c r="O777" s="24"/>
      <c r="P777" s="24"/>
      <c r="Q777" s="24"/>
      <c r="R777" s="24"/>
      <c r="S777" s="24"/>
      <c r="T777" s="24"/>
      <c r="U777" s="24"/>
    </row>
    <row r="778">
      <c r="A778" s="24"/>
      <c r="B778" s="24"/>
      <c r="C778" s="24"/>
      <c r="D778" s="24"/>
      <c r="E778" s="24"/>
      <c r="F778" s="24"/>
      <c r="G778" s="24"/>
      <c r="H778" s="24"/>
      <c r="I778" s="24"/>
      <c r="J778" s="24"/>
      <c r="K778" s="24"/>
      <c r="L778" s="24"/>
      <c r="M778" s="24"/>
      <c r="N778" s="24"/>
      <c r="O778" s="24"/>
      <c r="P778" s="24"/>
      <c r="Q778" s="24"/>
      <c r="R778" s="24"/>
      <c r="S778" s="24"/>
      <c r="T778" s="24"/>
      <c r="U778" s="24"/>
    </row>
    <row r="779">
      <c r="A779" s="24"/>
      <c r="B779" s="24"/>
      <c r="C779" s="24"/>
      <c r="D779" s="24"/>
      <c r="E779" s="24"/>
      <c r="F779" s="24"/>
      <c r="G779" s="24"/>
      <c r="H779" s="24"/>
      <c r="I779" s="24"/>
      <c r="J779" s="24"/>
      <c r="K779" s="24"/>
      <c r="L779" s="24"/>
      <c r="M779" s="24"/>
      <c r="N779" s="24"/>
      <c r="O779" s="24"/>
      <c r="P779" s="24"/>
      <c r="Q779" s="24"/>
      <c r="R779" s="24"/>
      <c r="S779" s="24"/>
      <c r="T779" s="24"/>
      <c r="U779" s="24"/>
    </row>
    <row r="780">
      <c r="A780" s="24"/>
      <c r="B780" s="24"/>
      <c r="C780" s="24"/>
      <c r="D780" s="24"/>
      <c r="E780" s="24"/>
      <c r="F780" s="24"/>
      <c r="G780" s="24"/>
      <c r="H780" s="24"/>
      <c r="I780" s="24"/>
      <c r="J780" s="24"/>
      <c r="K780" s="24"/>
      <c r="L780" s="24"/>
      <c r="M780" s="24"/>
      <c r="N780" s="24"/>
      <c r="O780" s="24"/>
      <c r="P780" s="24"/>
      <c r="Q780" s="24"/>
      <c r="R780" s="24"/>
      <c r="S780" s="24"/>
      <c r="T780" s="24"/>
      <c r="U780" s="24"/>
    </row>
    <row r="781">
      <c r="A781" s="24"/>
      <c r="B781" s="24"/>
      <c r="C781" s="24"/>
      <c r="D781" s="24"/>
      <c r="E781" s="24"/>
      <c r="F781" s="24"/>
      <c r="G781" s="24"/>
      <c r="H781" s="24"/>
      <c r="I781" s="24"/>
      <c r="J781" s="24"/>
      <c r="K781" s="24"/>
      <c r="L781" s="24"/>
      <c r="M781" s="24"/>
      <c r="N781" s="24"/>
      <c r="O781" s="24"/>
      <c r="P781" s="24"/>
      <c r="Q781" s="24"/>
      <c r="R781" s="24"/>
      <c r="S781" s="24"/>
      <c r="T781" s="24"/>
      <c r="U781" s="24"/>
    </row>
    <row r="782">
      <c r="A782" s="24"/>
      <c r="B782" s="24"/>
      <c r="C782" s="24"/>
      <c r="D782" s="24"/>
      <c r="E782" s="24"/>
      <c r="F782" s="24"/>
      <c r="G782" s="24"/>
      <c r="H782" s="24"/>
      <c r="I782" s="24"/>
      <c r="J782" s="24"/>
      <c r="K782" s="24"/>
      <c r="L782" s="24"/>
      <c r="M782" s="24"/>
      <c r="N782" s="24"/>
      <c r="O782" s="24"/>
      <c r="P782" s="24"/>
      <c r="Q782" s="24"/>
      <c r="R782" s="24"/>
      <c r="S782" s="24"/>
      <c r="T782" s="24"/>
      <c r="U782" s="24"/>
    </row>
    <row r="783">
      <c r="A783" s="24"/>
      <c r="B783" s="24"/>
      <c r="C783" s="24"/>
      <c r="D783" s="24"/>
      <c r="E783" s="24"/>
      <c r="F783" s="24"/>
      <c r="G783" s="24"/>
      <c r="H783" s="24"/>
      <c r="I783" s="24"/>
      <c r="J783" s="24"/>
      <c r="K783" s="24"/>
      <c r="L783" s="24"/>
      <c r="M783" s="24"/>
      <c r="N783" s="24"/>
      <c r="O783" s="24"/>
      <c r="P783" s="24"/>
      <c r="Q783" s="24"/>
      <c r="R783" s="24"/>
      <c r="S783" s="24"/>
      <c r="T783" s="24"/>
      <c r="U783" s="24"/>
    </row>
    <row r="784">
      <c r="A784" s="24"/>
      <c r="B784" s="24"/>
      <c r="C784" s="24"/>
      <c r="D784" s="24"/>
      <c r="E784" s="24"/>
      <c r="F784" s="24"/>
      <c r="G784" s="24"/>
      <c r="H784" s="24"/>
      <c r="I784" s="24"/>
      <c r="J784" s="24"/>
      <c r="K784" s="24"/>
      <c r="L784" s="24"/>
      <c r="M784" s="24"/>
      <c r="N784" s="24"/>
      <c r="O784" s="24"/>
      <c r="P784" s="24"/>
      <c r="Q784" s="24"/>
      <c r="R784" s="24"/>
      <c r="S784" s="24"/>
      <c r="T784" s="24"/>
      <c r="U784" s="24"/>
    </row>
    <row r="785">
      <c r="A785" s="24"/>
      <c r="B785" s="24"/>
      <c r="C785" s="24"/>
      <c r="D785" s="24"/>
      <c r="E785" s="24"/>
      <c r="F785" s="24"/>
      <c r="G785" s="24"/>
      <c r="H785" s="24"/>
      <c r="I785" s="24"/>
      <c r="J785" s="24"/>
      <c r="K785" s="24"/>
      <c r="L785" s="24"/>
      <c r="M785" s="24"/>
      <c r="N785" s="24"/>
      <c r="O785" s="24"/>
      <c r="P785" s="24"/>
      <c r="Q785" s="24"/>
      <c r="R785" s="24"/>
      <c r="S785" s="24"/>
      <c r="T785" s="24"/>
      <c r="U785" s="24"/>
    </row>
    <row r="786">
      <c r="A786" s="24"/>
      <c r="B786" s="24"/>
      <c r="C786" s="24"/>
      <c r="D786" s="24"/>
      <c r="E786" s="24"/>
      <c r="F786" s="24"/>
      <c r="G786" s="24"/>
      <c r="H786" s="24"/>
      <c r="I786" s="24"/>
      <c r="J786" s="24"/>
      <c r="K786" s="24"/>
      <c r="L786" s="24"/>
      <c r="M786" s="24"/>
      <c r="N786" s="24"/>
      <c r="O786" s="24"/>
      <c r="P786" s="24"/>
      <c r="Q786" s="24"/>
      <c r="R786" s="24"/>
      <c r="S786" s="24"/>
      <c r="T786" s="24"/>
      <c r="U786" s="24"/>
    </row>
    <row r="787">
      <c r="A787" s="24"/>
      <c r="B787" s="24"/>
      <c r="C787" s="24"/>
      <c r="D787" s="24"/>
      <c r="E787" s="24"/>
      <c r="F787" s="24"/>
      <c r="G787" s="24"/>
      <c r="H787" s="24"/>
      <c r="I787" s="24"/>
      <c r="J787" s="24"/>
      <c r="K787" s="24"/>
      <c r="L787" s="24"/>
      <c r="M787" s="24"/>
      <c r="N787" s="24"/>
      <c r="O787" s="24"/>
      <c r="P787" s="24"/>
      <c r="Q787" s="24"/>
      <c r="R787" s="24"/>
      <c r="S787" s="24"/>
      <c r="T787" s="24"/>
      <c r="U787" s="24"/>
    </row>
    <row r="788">
      <c r="A788" s="24"/>
      <c r="B788" s="24"/>
      <c r="C788" s="24"/>
      <c r="D788" s="24"/>
      <c r="E788" s="24"/>
      <c r="F788" s="24"/>
      <c r="G788" s="24"/>
      <c r="H788" s="24"/>
      <c r="I788" s="24"/>
      <c r="J788" s="24"/>
      <c r="K788" s="24"/>
      <c r="L788" s="24"/>
      <c r="M788" s="24"/>
      <c r="N788" s="24"/>
      <c r="O788" s="24"/>
      <c r="P788" s="24"/>
      <c r="Q788" s="24"/>
      <c r="R788" s="24"/>
      <c r="S788" s="24"/>
      <c r="T788" s="24"/>
      <c r="U788" s="24"/>
    </row>
    <row r="789">
      <c r="A789" s="24"/>
      <c r="B789" s="24"/>
      <c r="C789" s="24"/>
      <c r="D789" s="24"/>
      <c r="E789" s="24"/>
      <c r="F789" s="24"/>
      <c r="G789" s="24"/>
      <c r="H789" s="24"/>
      <c r="I789" s="24"/>
      <c r="J789" s="24"/>
      <c r="K789" s="24"/>
      <c r="L789" s="24"/>
      <c r="M789" s="24"/>
      <c r="N789" s="24"/>
      <c r="O789" s="24"/>
      <c r="P789" s="24"/>
      <c r="Q789" s="24"/>
      <c r="R789" s="24"/>
      <c r="S789" s="24"/>
      <c r="T789" s="24"/>
      <c r="U789" s="24"/>
    </row>
    <row r="790">
      <c r="A790" s="24"/>
      <c r="B790" s="24"/>
      <c r="C790" s="24"/>
      <c r="D790" s="24"/>
      <c r="E790" s="24"/>
      <c r="F790" s="24"/>
      <c r="G790" s="24"/>
      <c r="H790" s="24"/>
      <c r="I790" s="24"/>
      <c r="J790" s="24"/>
      <c r="K790" s="24"/>
      <c r="L790" s="24"/>
      <c r="M790" s="24"/>
      <c r="N790" s="24"/>
      <c r="O790" s="24"/>
      <c r="P790" s="24"/>
      <c r="Q790" s="24"/>
      <c r="R790" s="24"/>
      <c r="S790" s="24"/>
      <c r="T790" s="24"/>
      <c r="U790" s="24"/>
    </row>
    <row r="791">
      <c r="A791" s="24"/>
      <c r="B791" s="24"/>
      <c r="C791" s="24"/>
      <c r="D791" s="24"/>
      <c r="E791" s="24"/>
      <c r="F791" s="24"/>
      <c r="G791" s="24"/>
      <c r="H791" s="24"/>
      <c r="I791" s="24"/>
      <c r="J791" s="24"/>
      <c r="K791" s="24"/>
      <c r="L791" s="24"/>
      <c r="M791" s="24"/>
      <c r="N791" s="24"/>
      <c r="O791" s="24"/>
      <c r="P791" s="24"/>
      <c r="Q791" s="24"/>
      <c r="R791" s="24"/>
      <c r="S791" s="24"/>
      <c r="T791" s="24"/>
      <c r="U791" s="24"/>
    </row>
    <row r="792">
      <c r="A792" s="24"/>
      <c r="B792" s="24"/>
      <c r="C792" s="24"/>
      <c r="D792" s="24"/>
      <c r="E792" s="24"/>
      <c r="F792" s="24"/>
      <c r="G792" s="24"/>
      <c r="H792" s="24"/>
      <c r="I792" s="24"/>
      <c r="J792" s="24"/>
      <c r="K792" s="24"/>
      <c r="L792" s="24"/>
      <c r="M792" s="24"/>
      <c r="N792" s="24"/>
      <c r="O792" s="24"/>
      <c r="P792" s="24"/>
      <c r="Q792" s="24"/>
      <c r="R792" s="24"/>
      <c r="S792" s="24"/>
      <c r="T792" s="24"/>
      <c r="U792" s="24"/>
    </row>
    <row r="793">
      <c r="A793" s="24"/>
      <c r="B793" s="24"/>
      <c r="C793" s="24"/>
      <c r="D793" s="24"/>
      <c r="E793" s="24"/>
      <c r="F793" s="24"/>
      <c r="G793" s="24"/>
      <c r="H793" s="24"/>
      <c r="I793" s="24"/>
      <c r="J793" s="24"/>
      <c r="K793" s="24"/>
      <c r="L793" s="24"/>
      <c r="M793" s="24"/>
      <c r="N793" s="24"/>
      <c r="O793" s="24"/>
      <c r="P793" s="24"/>
      <c r="Q793" s="24"/>
      <c r="R793" s="24"/>
      <c r="S793" s="24"/>
      <c r="T793" s="24"/>
      <c r="U793" s="24"/>
    </row>
    <row r="794">
      <c r="A794" s="24"/>
      <c r="B794" s="24"/>
      <c r="C794" s="24"/>
      <c r="D794" s="24"/>
      <c r="E794" s="24"/>
      <c r="F794" s="24"/>
      <c r="G794" s="24"/>
      <c r="H794" s="24"/>
      <c r="I794" s="24"/>
      <c r="J794" s="24"/>
      <c r="K794" s="24"/>
      <c r="L794" s="24"/>
      <c r="M794" s="24"/>
      <c r="N794" s="24"/>
      <c r="O794" s="24"/>
      <c r="P794" s="24"/>
      <c r="Q794" s="24"/>
      <c r="R794" s="24"/>
      <c r="S794" s="24"/>
      <c r="T794" s="24"/>
      <c r="U794" s="24"/>
    </row>
    <row r="795">
      <c r="A795" s="24"/>
      <c r="B795" s="24"/>
      <c r="C795" s="24"/>
      <c r="D795" s="24"/>
      <c r="E795" s="24"/>
      <c r="F795" s="24"/>
      <c r="G795" s="24"/>
      <c r="H795" s="24"/>
      <c r="I795" s="24"/>
      <c r="J795" s="24"/>
      <c r="K795" s="24"/>
      <c r="L795" s="24"/>
      <c r="M795" s="24"/>
      <c r="N795" s="24"/>
      <c r="O795" s="24"/>
      <c r="P795" s="24"/>
      <c r="Q795" s="24"/>
      <c r="R795" s="24"/>
      <c r="S795" s="24"/>
      <c r="T795" s="24"/>
      <c r="U795" s="24"/>
    </row>
    <row r="796">
      <c r="A796" s="24"/>
      <c r="B796" s="24"/>
      <c r="C796" s="24"/>
      <c r="D796" s="24"/>
      <c r="E796" s="24"/>
      <c r="F796" s="24"/>
      <c r="G796" s="24"/>
      <c r="H796" s="24"/>
      <c r="I796" s="24"/>
      <c r="J796" s="24"/>
      <c r="K796" s="24"/>
      <c r="L796" s="24"/>
      <c r="M796" s="24"/>
      <c r="N796" s="24"/>
      <c r="O796" s="24"/>
      <c r="P796" s="24"/>
      <c r="Q796" s="24"/>
      <c r="R796" s="24"/>
      <c r="S796" s="24"/>
      <c r="T796" s="24"/>
      <c r="U796" s="24"/>
    </row>
    <row r="797">
      <c r="A797" s="24"/>
      <c r="B797" s="24"/>
      <c r="C797" s="24"/>
      <c r="D797" s="24"/>
      <c r="E797" s="24"/>
      <c r="F797" s="24"/>
      <c r="G797" s="24"/>
      <c r="H797" s="24"/>
      <c r="I797" s="24"/>
      <c r="J797" s="24"/>
      <c r="K797" s="24"/>
      <c r="L797" s="24"/>
      <c r="M797" s="24"/>
      <c r="N797" s="24"/>
      <c r="O797" s="24"/>
      <c r="P797" s="24"/>
      <c r="Q797" s="24"/>
      <c r="R797" s="24"/>
      <c r="S797" s="24"/>
      <c r="T797" s="24"/>
      <c r="U797" s="24"/>
    </row>
    <row r="798">
      <c r="A798" s="24"/>
      <c r="B798" s="24"/>
      <c r="C798" s="24"/>
      <c r="D798" s="24"/>
      <c r="E798" s="24"/>
      <c r="F798" s="24"/>
      <c r="G798" s="24"/>
      <c r="H798" s="24"/>
      <c r="I798" s="24"/>
      <c r="J798" s="24"/>
      <c r="K798" s="24"/>
      <c r="L798" s="24"/>
      <c r="M798" s="24"/>
      <c r="N798" s="24"/>
      <c r="O798" s="24"/>
      <c r="P798" s="24"/>
      <c r="Q798" s="24"/>
      <c r="R798" s="24"/>
      <c r="S798" s="24"/>
      <c r="T798" s="24"/>
      <c r="U798" s="24"/>
    </row>
    <row r="799">
      <c r="A799" s="24"/>
      <c r="B799" s="24"/>
      <c r="C799" s="24"/>
      <c r="D799" s="24"/>
      <c r="E799" s="24"/>
      <c r="F799" s="24"/>
      <c r="G799" s="24"/>
      <c r="H799" s="24"/>
      <c r="I799" s="24"/>
      <c r="J799" s="24"/>
      <c r="K799" s="24"/>
      <c r="L799" s="24"/>
      <c r="M799" s="24"/>
      <c r="N799" s="24"/>
      <c r="O799" s="24"/>
      <c r="P799" s="24"/>
      <c r="Q799" s="24"/>
      <c r="R799" s="24"/>
      <c r="S799" s="24"/>
      <c r="T799" s="24"/>
      <c r="U799" s="24"/>
    </row>
    <row r="800">
      <c r="A800" s="24"/>
      <c r="B800" s="24"/>
      <c r="C800" s="24"/>
      <c r="D800" s="24"/>
      <c r="E800" s="24"/>
      <c r="F800" s="24"/>
      <c r="G800" s="24"/>
      <c r="H800" s="24"/>
      <c r="I800" s="24"/>
      <c r="J800" s="24"/>
      <c r="K800" s="24"/>
      <c r="L800" s="24"/>
      <c r="M800" s="24"/>
      <c r="N800" s="24"/>
      <c r="O800" s="24"/>
      <c r="P800" s="24"/>
      <c r="Q800" s="24"/>
      <c r="R800" s="24"/>
      <c r="S800" s="24"/>
      <c r="T800" s="24"/>
      <c r="U800" s="24"/>
    </row>
    <row r="801">
      <c r="A801" s="24"/>
      <c r="B801" s="24"/>
      <c r="C801" s="24"/>
      <c r="D801" s="24"/>
      <c r="E801" s="24"/>
      <c r="F801" s="24"/>
      <c r="G801" s="24"/>
      <c r="H801" s="24"/>
      <c r="I801" s="24"/>
      <c r="J801" s="24"/>
      <c r="K801" s="24"/>
      <c r="L801" s="24"/>
      <c r="M801" s="24"/>
      <c r="N801" s="24"/>
      <c r="O801" s="24"/>
      <c r="P801" s="24"/>
      <c r="Q801" s="24"/>
      <c r="R801" s="24"/>
      <c r="S801" s="24"/>
      <c r="T801" s="24"/>
      <c r="U801" s="24"/>
    </row>
    <row r="802">
      <c r="A802" s="24"/>
      <c r="B802" s="24"/>
      <c r="C802" s="24"/>
      <c r="D802" s="24"/>
      <c r="E802" s="24"/>
      <c r="F802" s="24"/>
      <c r="G802" s="24"/>
      <c r="H802" s="24"/>
      <c r="I802" s="24"/>
      <c r="J802" s="24"/>
      <c r="K802" s="24"/>
      <c r="L802" s="24"/>
      <c r="M802" s="24"/>
      <c r="N802" s="24"/>
      <c r="O802" s="24"/>
      <c r="P802" s="24"/>
      <c r="Q802" s="24"/>
      <c r="R802" s="24"/>
      <c r="S802" s="24"/>
      <c r="T802" s="24"/>
      <c r="U802" s="24"/>
    </row>
    <row r="803">
      <c r="A803" s="24"/>
      <c r="B803" s="24"/>
      <c r="C803" s="24"/>
      <c r="D803" s="24"/>
      <c r="E803" s="24"/>
      <c r="F803" s="24"/>
      <c r="G803" s="24"/>
      <c r="H803" s="24"/>
      <c r="I803" s="24"/>
      <c r="J803" s="24"/>
      <c r="K803" s="24"/>
      <c r="L803" s="24"/>
      <c r="M803" s="24"/>
      <c r="N803" s="24"/>
      <c r="O803" s="24"/>
      <c r="P803" s="24"/>
      <c r="Q803" s="24"/>
      <c r="R803" s="24"/>
      <c r="S803" s="24"/>
      <c r="T803" s="24"/>
      <c r="U803" s="24"/>
    </row>
    <row r="804">
      <c r="A804" s="24"/>
      <c r="B804" s="24"/>
      <c r="C804" s="24"/>
      <c r="D804" s="24"/>
      <c r="E804" s="24"/>
      <c r="F804" s="24"/>
      <c r="G804" s="24"/>
      <c r="H804" s="24"/>
      <c r="I804" s="24"/>
      <c r="J804" s="24"/>
      <c r="K804" s="24"/>
      <c r="L804" s="24"/>
      <c r="M804" s="24"/>
      <c r="N804" s="24"/>
      <c r="O804" s="24"/>
      <c r="P804" s="24"/>
      <c r="Q804" s="24"/>
      <c r="R804" s="24"/>
      <c r="S804" s="24"/>
      <c r="T804" s="24"/>
      <c r="U804" s="24"/>
    </row>
    <row r="805">
      <c r="A805" s="24"/>
      <c r="B805" s="24"/>
      <c r="C805" s="24"/>
      <c r="D805" s="24"/>
      <c r="E805" s="24"/>
      <c r="F805" s="24"/>
      <c r="G805" s="24"/>
      <c r="H805" s="24"/>
      <c r="I805" s="24"/>
      <c r="J805" s="24"/>
      <c r="K805" s="24"/>
      <c r="L805" s="24"/>
      <c r="M805" s="24"/>
      <c r="N805" s="24"/>
      <c r="O805" s="24"/>
      <c r="P805" s="24"/>
      <c r="Q805" s="24"/>
      <c r="R805" s="24"/>
      <c r="S805" s="24"/>
      <c r="T805" s="24"/>
      <c r="U805" s="24"/>
    </row>
    <row r="806">
      <c r="A806" s="24"/>
      <c r="B806" s="24"/>
      <c r="C806" s="24"/>
      <c r="D806" s="24"/>
      <c r="E806" s="24"/>
      <c r="F806" s="24"/>
      <c r="G806" s="24"/>
      <c r="H806" s="24"/>
      <c r="I806" s="24"/>
      <c r="J806" s="24"/>
      <c r="K806" s="24"/>
      <c r="L806" s="24"/>
      <c r="M806" s="24"/>
      <c r="N806" s="24"/>
      <c r="O806" s="24"/>
      <c r="P806" s="24"/>
      <c r="Q806" s="24"/>
      <c r="R806" s="24"/>
      <c r="S806" s="24"/>
      <c r="T806" s="24"/>
      <c r="U806" s="24"/>
    </row>
    <row r="807">
      <c r="A807" s="24"/>
      <c r="B807" s="24"/>
      <c r="C807" s="24"/>
      <c r="D807" s="24"/>
      <c r="E807" s="24"/>
      <c r="F807" s="24"/>
      <c r="G807" s="24"/>
      <c r="H807" s="24"/>
      <c r="I807" s="24"/>
      <c r="J807" s="24"/>
      <c r="K807" s="24"/>
      <c r="L807" s="24"/>
      <c r="M807" s="24"/>
      <c r="N807" s="24"/>
      <c r="O807" s="24"/>
      <c r="P807" s="24"/>
      <c r="Q807" s="24"/>
      <c r="R807" s="24"/>
      <c r="S807" s="24"/>
      <c r="T807" s="24"/>
      <c r="U807" s="24"/>
    </row>
    <row r="808">
      <c r="A808" s="24"/>
      <c r="B808" s="24"/>
      <c r="C808" s="24"/>
      <c r="D808" s="24"/>
      <c r="E808" s="24"/>
      <c r="F808" s="24"/>
      <c r="G808" s="24"/>
      <c r="H808" s="24"/>
      <c r="I808" s="24"/>
      <c r="J808" s="24"/>
      <c r="K808" s="24"/>
      <c r="L808" s="24"/>
      <c r="M808" s="24"/>
      <c r="N808" s="24"/>
      <c r="O808" s="24"/>
      <c r="P808" s="24"/>
      <c r="Q808" s="24"/>
      <c r="R808" s="24"/>
      <c r="S808" s="24"/>
      <c r="T808" s="24"/>
      <c r="U808" s="24"/>
    </row>
    <row r="809">
      <c r="A809" s="24"/>
      <c r="B809" s="24"/>
      <c r="C809" s="24"/>
      <c r="D809" s="24"/>
      <c r="E809" s="24"/>
      <c r="F809" s="24"/>
      <c r="G809" s="24"/>
      <c r="H809" s="24"/>
      <c r="I809" s="24"/>
      <c r="J809" s="24"/>
      <c r="K809" s="24"/>
      <c r="L809" s="24"/>
      <c r="M809" s="24"/>
      <c r="N809" s="24"/>
      <c r="O809" s="24"/>
      <c r="P809" s="24"/>
      <c r="Q809" s="24"/>
      <c r="R809" s="24"/>
      <c r="S809" s="24"/>
      <c r="T809" s="24"/>
      <c r="U809" s="24"/>
    </row>
    <row r="810">
      <c r="A810" s="24"/>
      <c r="B810" s="24"/>
      <c r="C810" s="24"/>
      <c r="D810" s="24"/>
      <c r="E810" s="24"/>
      <c r="F810" s="24"/>
      <c r="G810" s="24"/>
      <c r="H810" s="24"/>
      <c r="I810" s="24"/>
      <c r="J810" s="24"/>
      <c r="K810" s="24"/>
      <c r="L810" s="24"/>
      <c r="M810" s="24"/>
      <c r="N810" s="24"/>
      <c r="O810" s="24"/>
      <c r="P810" s="24"/>
      <c r="Q810" s="24"/>
      <c r="R810" s="24"/>
      <c r="S810" s="24"/>
      <c r="T810" s="24"/>
      <c r="U810" s="24"/>
    </row>
    <row r="811">
      <c r="A811" s="24"/>
      <c r="B811" s="24"/>
      <c r="C811" s="24"/>
      <c r="D811" s="24"/>
      <c r="E811" s="24"/>
      <c r="F811" s="24"/>
      <c r="G811" s="24"/>
      <c r="H811" s="24"/>
      <c r="I811" s="24"/>
      <c r="J811" s="24"/>
      <c r="K811" s="24"/>
      <c r="L811" s="24"/>
      <c r="M811" s="24"/>
      <c r="N811" s="24"/>
      <c r="O811" s="24"/>
      <c r="P811" s="24"/>
      <c r="Q811" s="24"/>
      <c r="R811" s="24"/>
      <c r="S811" s="24"/>
      <c r="T811" s="24"/>
      <c r="U811" s="24"/>
    </row>
    <row r="812">
      <c r="A812" s="24"/>
      <c r="B812" s="24"/>
      <c r="C812" s="24"/>
      <c r="D812" s="24"/>
      <c r="E812" s="24"/>
      <c r="F812" s="24"/>
      <c r="G812" s="24"/>
      <c r="H812" s="24"/>
      <c r="I812" s="24"/>
      <c r="J812" s="24"/>
      <c r="K812" s="24"/>
      <c r="L812" s="24"/>
      <c r="M812" s="24"/>
      <c r="N812" s="24"/>
      <c r="O812" s="24"/>
      <c r="P812" s="24"/>
      <c r="Q812" s="24"/>
      <c r="R812" s="24"/>
      <c r="S812" s="24"/>
      <c r="T812" s="24"/>
      <c r="U812" s="24"/>
    </row>
    <row r="813">
      <c r="A813" s="24"/>
      <c r="B813" s="24"/>
      <c r="C813" s="24"/>
      <c r="D813" s="24"/>
      <c r="E813" s="24"/>
      <c r="F813" s="24"/>
      <c r="G813" s="24"/>
      <c r="H813" s="24"/>
      <c r="I813" s="24"/>
      <c r="J813" s="24"/>
      <c r="K813" s="24"/>
      <c r="L813" s="24"/>
      <c r="M813" s="24"/>
      <c r="N813" s="24"/>
      <c r="O813" s="24"/>
      <c r="P813" s="24"/>
      <c r="Q813" s="24"/>
      <c r="R813" s="24"/>
      <c r="S813" s="24"/>
      <c r="T813" s="24"/>
      <c r="U813" s="24"/>
    </row>
    <row r="814">
      <c r="A814" s="24"/>
      <c r="B814" s="24"/>
      <c r="C814" s="24"/>
      <c r="D814" s="24"/>
      <c r="E814" s="24"/>
      <c r="F814" s="24"/>
      <c r="G814" s="24"/>
      <c r="H814" s="24"/>
      <c r="I814" s="24"/>
      <c r="J814" s="24"/>
      <c r="K814" s="24"/>
      <c r="L814" s="24"/>
      <c r="M814" s="24"/>
      <c r="N814" s="24"/>
      <c r="O814" s="24"/>
      <c r="P814" s="24"/>
      <c r="Q814" s="24"/>
      <c r="R814" s="24"/>
      <c r="S814" s="24"/>
      <c r="T814" s="24"/>
      <c r="U814" s="24"/>
    </row>
    <row r="815">
      <c r="A815" s="24"/>
      <c r="B815" s="24"/>
      <c r="C815" s="24"/>
      <c r="D815" s="24"/>
      <c r="E815" s="24"/>
      <c r="F815" s="24"/>
      <c r="G815" s="24"/>
      <c r="H815" s="24"/>
      <c r="I815" s="24"/>
      <c r="J815" s="24"/>
      <c r="K815" s="24"/>
      <c r="L815" s="24"/>
      <c r="M815" s="24"/>
      <c r="N815" s="24"/>
      <c r="O815" s="24"/>
      <c r="P815" s="24"/>
      <c r="Q815" s="24"/>
      <c r="R815" s="24"/>
      <c r="S815" s="24"/>
      <c r="T815" s="24"/>
      <c r="U815" s="24"/>
    </row>
    <row r="816">
      <c r="A816" s="24"/>
      <c r="B816" s="24"/>
      <c r="C816" s="24"/>
      <c r="D816" s="24"/>
      <c r="E816" s="24"/>
      <c r="F816" s="24"/>
      <c r="G816" s="24"/>
      <c r="H816" s="24"/>
      <c r="I816" s="24"/>
      <c r="J816" s="24"/>
      <c r="K816" s="24"/>
      <c r="L816" s="24"/>
      <c r="M816" s="24"/>
      <c r="N816" s="24"/>
      <c r="O816" s="24"/>
      <c r="P816" s="24"/>
      <c r="Q816" s="24"/>
      <c r="R816" s="24"/>
      <c r="S816" s="24"/>
      <c r="T816" s="24"/>
      <c r="U816" s="24"/>
    </row>
    <row r="817">
      <c r="A817" s="24"/>
      <c r="B817" s="24"/>
      <c r="C817" s="24"/>
      <c r="D817" s="24"/>
      <c r="E817" s="24"/>
      <c r="F817" s="24"/>
      <c r="G817" s="24"/>
      <c r="H817" s="24"/>
      <c r="I817" s="24"/>
      <c r="J817" s="24"/>
      <c r="K817" s="24"/>
      <c r="L817" s="24"/>
      <c r="M817" s="24"/>
      <c r="N817" s="24"/>
      <c r="O817" s="24"/>
      <c r="P817" s="24"/>
      <c r="Q817" s="24"/>
      <c r="R817" s="24"/>
      <c r="S817" s="24"/>
      <c r="T817" s="24"/>
      <c r="U817" s="24"/>
    </row>
    <row r="818">
      <c r="A818" s="24"/>
      <c r="B818" s="24"/>
      <c r="C818" s="24"/>
      <c r="D818" s="24"/>
      <c r="E818" s="24"/>
      <c r="F818" s="24"/>
      <c r="G818" s="24"/>
      <c r="H818" s="24"/>
      <c r="I818" s="24"/>
      <c r="J818" s="24"/>
      <c r="K818" s="24"/>
      <c r="L818" s="24"/>
      <c r="M818" s="24"/>
      <c r="N818" s="24"/>
      <c r="O818" s="24"/>
      <c r="P818" s="24"/>
      <c r="Q818" s="24"/>
      <c r="R818" s="24"/>
      <c r="S818" s="24"/>
      <c r="T818" s="24"/>
      <c r="U818" s="24"/>
    </row>
    <row r="819">
      <c r="A819" s="24"/>
      <c r="B819" s="24"/>
      <c r="C819" s="24"/>
      <c r="D819" s="24"/>
      <c r="E819" s="24"/>
      <c r="F819" s="24"/>
      <c r="G819" s="24"/>
      <c r="H819" s="24"/>
      <c r="I819" s="24"/>
      <c r="J819" s="24"/>
      <c r="K819" s="24"/>
      <c r="L819" s="24"/>
      <c r="M819" s="24"/>
      <c r="N819" s="24"/>
      <c r="O819" s="24"/>
      <c r="P819" s="24"/>
      <c r="Q819" s="24"/>
      <c r="R819" s="24"/>
      <c r="S819" s="24"/>
      <c r="T819" s="24"/>
      <c r="U819" s="24"/>
    </row>
    <row r="820">
      <c r="A820" s="24"/>
      <c r="B820" s="24"/>
      <c r="C820" s="24"/>
      <c r="D820" s="24"/>
      <c r="E820" s="24"/>
      <c r="F820" s="24"/>
      <c r="G820" s="24"/>
      <c r="H820" s="24"/>
      <c r="I820" s="24"/>
      <c r="J820" s="24"/>
      <c r="K820" s="24"/>
      <c r="L820" s="24"/>
      <c r="M820" s="24"/>
      <c r="N820" s="24"/>
      <c r="O820" s="24"/>
      <c r="P820" s="24"/>
      <c r="Q820" s="24"/>
      <c r="R820" s="24"/>
      <c r="S820" s="24"/>
      <c r="T820" s="24"/>
      <c r="U820" s="24"/>
    </row>
    <row r="821">
      <c r="A821" s="24"/>
      <c r="B821" s="24"/>
      <c r="C821" s="24"/>
      <c r="D821" s="24"/>
      <c r="E821" s="24"/>
      <c r="F821" s="24"/>
      <c r="G821" s="24"/>
      <c r="H821" s="24"/>
      <c r="I821" s="24"/>
      <c r="J821" s="24"/>
      <c r="K821" s="24"/>
      <c r="L821" s="24"/>
      <c r="M821" s="24"/>
      <c r="N821" s="24"/>
      <c r="O821" s="24"/>
      <c r="P821" s="24"/>
      <c r="Q821" s="24"/>
      <c r="R821" s="24"/>
      <c r="S821" s="24"/>
      <c r="T821" s="24"/>
      <c r="U821" s="24"/>
    </row>
    <row r="822">
      <c r="A822" s="24"/>
      <c r="B822" s="24"/>
      <c r="C822" s="24"/>
      <c r="D822" s="24"/>
      <c r="E822" s="24"/>
      <c r="F822" s="24"/>
      <c r="G822" s="24"/>
      <c r="H822" s="24"/>
      <c r="I822" s="24"/>
      <c r="J822" s="24"/>
      <c r="K822" s="24"/>
      <c r="L822" s="24"/>
      <c r="M822" s="24"/>
      <c r="N822" s="24"/>
      <c r="O822" s="24"/>
      <c r="P822" s="24"/>
      <c r="Q822" s="24"/>
      <c r="R822" s="24"/>
      <c r="S822" s="24"/>
      <c r="T822" s="24"/>
      <c r="U822" s="24"/>
    </row>
    <row r="823">
      <c r="A823" s="24"/>
      <c r="B823" s="24"/>
      <c r="C823" s="24"/>
      <c r="D823" s="24"/>
      <c r="E823" s="24"/>
      <c r="F823" s="24"/>
      <c r="G823" s="24"/>
      <c r="H823" s="24"/>
      <c r="I823" s="24"/>
      <c r="J823" s="24"/>
      <c r="K823" s="24"/>
      <c r="L823" s="24"/>
      <c r="M823" s="24"/>
      <c r="N823" s="24"/>
      <c r="O823" s="24"/>
      <c r="P823" s="24"/>
      <c r="Q823" s="24"/>
      <c r="R823" s="24"/>
      <c r="S823" s="24"/>
      <c r="T823" s="24"/>
      <c r="U823" s="24"/>
    </row>
    <row r="824">
      <c r="A824" s="24"/>
      <c r="B824" s="24"/>
      <c r="C824" s="24"/>
      <c r="D824" s="24"/>
      <c r="E824" s="24"/>
      <c r="F824" s="24"/>
      <c r="G824" s="24"/>
      <c r="H824" s="24"/>
      <c r="I824" s="24"/>
      <c r="J824" s="24"/>
      <c r="K824" s="24"/>
      <c r="L824" s="24"/>
      <c r="M824" s="24"/>
      <c r="N824" s="24"/>
      <c r="O824" s="24"/>
      <c r="P824" s="24"/>
      <c r="Q824" s="24"/>
      <c r="R824" s="24"/>
      <c r="S824" s="24"/>
      <c r="T824" s="24"/>
      <c r="U824" s="24"/>
    </row>
    <row r="825">
      <c r="A825" s="24"/>
      <c r="B825" s="24"/>
      <c r="C825" s="24"/>
      <c r="D825" s="24"/>
      <c r="E825" s="24"/>
      <c r="F825" s="24"/>
      <c r="G825" s="24"/>
      <c r="H825" s="24"/>
      <c r="I825" s="24"/>
      <c r="J825" s="24"/>
      <c r="K825" s="24"/>
      <c r="L825" s="24"/>
      <c r="M825" s="24"/>
      <c r="N825" s="24"/>
      <c r="O825" s="24"/>
      <c r="P825" s="24"/>
      <c r="Q825" s="24"/>
      <c r="R825" s="24"/>
      <c r="S825" s="24"/>
      <c r="T825" s="24"/>
      <c r="U825" s="24"/>
    </row>
    <row r="826">
      <c r="A826" s="24"/>
      <c r="B826" s="24"/>
      <c r="C826" s="24"/>
      <c r="D826" s="24"/>
      <c r="E826" s="24"/>
      <c r="F826" s="24"/>
      <c r="G826" s="24"/>
      <c r="H826" s="24"/>
      <c r="I826" s="24"/>
      <c r="J826" s="24"/>
      <c r="K826" s="24"/>
      <c r="L826" s="24"/>
      <c r="M826" s="24"/>
      <c r="N826" s="24"/>
      <c r="O826" s="24"/>
      <c r="P826" s="24"/>
      <c r="Q826" s="24"/>
      <c r="R826" s="24"/>
      <c r="S826" s="24"/>
      <c r="T826" s="24"/>
      <c r="U826" s="24"/>
    </row>
    <row r="827">
      <c r="A827" s="24"/>
      <c r="B827" s="24"/>
      <c r="C827" s="24"/>
      <c r="D827" s="24"/>
      <c r="E827" s="24"/>
      <c r="F827" s="24"/>
      <c r="G827" s="24"/>
      <c r="H827" s="24"/>
      <c r="I827" s="24"/>
      <c r="J827" s="24"/>
      <c r="K827" s="24"/>
      <c r="L827" s="24"/>
      <c r="M827" s="24"/>
      <c r="N827" s="24"/>
      <c r="O827" s="24"/>
      <c r="P827" s="24"/>
      <c r="Q827" s="24"/>
      <c r="R827" s="24"/>
      <c r="S827" s="24"/>
      <c r="T827" s="24"/>
      <c r="U827" s="24"/>
    </row>
    <row r="828">
      <c r="A828" s="24"/>
      <c r="B828" s="24"/>
      <c r="C828" s="24"/>
      <c r="D828" s="24"/>
      <c r="E828" s="24"/>
      <c r="F828" s="24"/>
      <c r="G828" s="24"/>
      <c r="H828" s="24"/>
      <c r="I828" s="24"/>
      <c r="J828" s="24"/>
      <c r="K828" s="24"/>
      <c r="L828" s="24"/>
      <c r="M828" s="24"/>
      <c r="N828" s="24"/>
      <c r="O828" s="24"/>
      <c r="P828" s="24"/>
      <c r="Q828" s="24"/>
      <c r="R828" s="24"/>
      <c r="S828" s="24"/>
      <c r="T828" s="24"/>
      <c r="U828" s="24"/>
    </row>
    <row r="829">
      <c r="A829" s="24"/>
      <c r="B829" s="24"/>
      <c r="C829" s="24"/>
      <c r="D829" s="24"/>
      <c r="E829" s="24"/>
      <c r="F829" s="24"/>
      <c r="G829" s="24"/>
      <c r="H829" s="24"/>
      <c r="I829" s="24"/>
      <c r="J829" s="24"/>
      <c r="K829" s="24"/>
      <c r="L829" s="24"/>
      <c r="M829" s="24"/>
      <c r="N829" s="24"/>
      <c r="O829" s="24"/>
      <c r="P829" s="24"/>
      <c r="Q829" s="24"/>
      <c r="R829" s="24"/>
      <c r="S829" s="24"/>
      <c r="T829" s="24"/>
      <c r="U829" s="24"/>
    </row>
    <row r="830">
      <c r="A830" s="24"/>
      <c r="B830" s="24"/>
      <c r="C830" s="24"/>
      <c r="D830" s="24"/>
      <c r="E830" s="24"/>
      <c r="F830" s="24"/>
      <c r="G830" s="24"/>
      <c r="H830" s="24"/>
      <c r="I830" s="24"/>
      <c r="J830" s="24"/>
      <c r="K830" s="24"/>
      <c r="L830" s="24"/>
      <c r="M830" s="24"/>
      <c r="N830" s="24"/>
      <c r="O830" s="24"/>
      <c r="P830" s="24"/>
      <c r="Q830" s="24"/>
      <c r="R830" s="24"/>
      <c r="S830" s="24"/>
      <c r="T830" s="24"/>
      <c r="U830" s="24"/>
    </row>
    <row r="831">
      <c r="A831" s="24"/>
      <c r="B831" s="24"/>
      <c r="C831" s="24"/>
      <c r="D831" s="24"/>
      <c r="E831" s="24"/>
      <c r="F831" s="24"/>
      <c r="G831" s="24"/>
      <c r="H831" s="24"/>
      <c r="I831" s="24"/>
      <c r="J831" s="24"/>
      <c r="K831" s="24"/>
      <c r="L831" s="24"/>
      <c r="M831" s="24"/>
      <c r="N831" s="24"/>
      <c r="O831" s="24"/>
      <c r="P831" s="24"/>
      <c r="Q831" s="24"/>
      <c r="R831" s="24"/>
      <c r="S831" s="24"/>
      <c r="T831" s="24"/>
      <c r="U831" s="24"/>
    </row>
    <row r="832">
      <c r="A832" s="24"/>
      <c r="B832" s="24"/>
      <c r="C832" s="24"/>
      <c r="D832" s="24"/>
      <c r="E832" s="24"/>
      <c r="F832" s="24"/>
      <c r="G832" s="24"/>
      <c r="H832" s="24"/>
      <c r="I832" s="24"/>
      <c r="J832" s="24"/>
      <c r="K832" s="24"/>
      <c r="L832" s="24"/>
      <c r="M832" s="24"/>
      <c r="N832" s="24"/>
      <c r="O832" s="24"/>
      <c r="P832" s="24"/>
      <c r="Q832" s="24"/>
      <c r="R832" s="24"/>
      <c r="S832" s="24"/>
      <c r="T832" s="24"/>
      <c r="U832" s="24"/>
    </row>
    <row r="833">
      <c r="A833" s="24"/>
      <c r="B833" s="24"/>
      <c r="C833" s="24"/>
      <c r="D833" s="24"/>
      <c r="E833" s="24"/>
      <c r="F833" s="24"/>
      <c r="G833" s="24"/>
      <c r="H833" s="24"/>
      <c r="I833" s="24"/>
      <c r="J833" s="24"/>
      <c r="K833" s="24"/>
      <c r="L833" s="24"/>
      <c r="M833" s="24"/>
      <c r="N833" s="24"/>
      <c r="O833" s="24"/>
      <c r="P833" s="24"/>
      <c r="Q833" s="24"/>
      <c r="R833" s="24"/>
      <c r="S833" s="24"/>
      <c r="T833" s="24"/>
      <c r="U833" s="24"/>
    </row>
    <row r="834">
      <c r="A834" s="24"/>
      <c r="B834" s="24"/>
      <c r="C834" s="24"/>
      <c r="D834" s="24"/>
      <c r="E834" s="24"/>
      <c r="F834" s="24"/>
      <c r="G834" s="24"/>
      <c r="H834" s="24"/>
      <c r="I834" s="24"/>
      <c r="J834" s="24"/>
      <c r="K834" s="24"/>
      <c r="L834" s="24"/>
      <c r="M834" s="24"/>
      <c r="N834" s="24"/>
      <c r="O834" s="24"/>
      <c r="P834" s="24"/>
      <c r="Q834" s="24"/>
      <c r="R834" s="24"/>
      <c r="S834" s="24"/>
      <c r="T834" s="24"/>
      <c r="U834" s="24"/>
    </row>
    <row r="835">
      <c r="A835" s="24"/>
      <c r="B835" s="24"/>
      <c r="C835" s="24"/>
      <c r="D835" s="24"/>
      <c r="E835" s="24"/>
      <c r="F835" s="24"/>
      <c r="G835" s="24"/>
      <c r="H835" s="24"/>
      <c r="I835" s="24"/>
      <c r="J835" s="24"/>
      <c r="K835" s="24"/>
      <c r="L835" s="24"/>
      <c r="M835" s="24"/>
      <c r="N835" s="24"/>
      <c r="O835" s="24"/>
      <c r="P835" s="24"/>
      <c r="Q835" s="24"/>
      <c r="R835" s="24"/>
      <c r="S835" s="24"/>
      <c r="T835" s="24"/>
      <c r="U835" s="24"/>
    </row>
    <row r="836">
      <c r="A836" s="24"/>
      <c r="B836" s="24"/>
      <c r="C836" s="24"/>
      <c r="D836" s="24"/>
      <c r="E836" s="24"/>
      <c r="F836" s="24"/>
      <c r="G836" s="24"/>
      <c r="H836" s="24"/>
      <c r="I836" s="24"/>
      <c r="J836" s="24"/>
      <c r="K836" s="24"/>
      <c r="L836" s="24"/>
      <c r="M836" s="24"/>
      <c r="N836" s="24"/>
      <c r="O836" s="24"/>
      <c r="P836" s="24"/>
      <c r="Q836" s="24"/>
      <c r="R836" s="24"/>
      <c r="S836" s="24"/>
      <c r="T836" s="24"/>
      <c r="U836" s="24"/>
    </row>
    <row r="837">
      <c r="A837" s="24"/>
      <c r="B837" s="24"/>
      <c r="C837" s="24"/>
      <c r="D837" s="24"/>
      <c r="E837" s="24"/>
      <c r="F837" s="24"/>
      <c r="G837" s="24"/>
      <c r="H837" s="24"/>
      <c r="I837" s="24"/>
      <c r="J837" s="24"/>
      <c r="K837" s="24"/>
      <c r="L837" s="24"/>
      <c r="M837" s="24"/>
      <c r="N837" s="24"/>
      <c r="O837" s="24"/>
      <c r="P837" s="24"/>
      <c r="Q837" s="24"/>
      <c r="R837" s="24"/>
      <c r="S837" s="24"/>
      <c r="T837" s="24"/>
      <c r="U837" s="24"/>
    </row>
    <row r="838">
      <c r="A838" s="24"/>
      <c r="B838" s="24"/>
      <c r="C838" s="24"/>
      <c r="D838" s="24"/>
      <c r="E838" s="24"/>
      <c r="F838" s="24"/>
      <c r="G838" s="24"/>
      <c r="H838" s="24"/>
      <c r="I838" s="24"/>
      <c r="J838" s="24"/>
      <c r="K838" s="24"/>
      <c r="L838" s="24"/>
      <c r="M838" s="24"/>
      <c r="N838" s="24"/>
      <c r="O838" s="24"/>
      <c r="P838" s="24"/>
      <c r="Q838" s="24"/>
      <c r="R838" s="24"/>
      <c r="S838" s="24"/>
      <c r="T838" s="24"/>
      <c r="U838" s="24"/>
    </row>
    <row r="839">
      <c r="A839" s="24"/>
      <c r="B839" s="24"/>
      <c r="C839" s="24"/>
      <c r="D839" s="24"/>
      <c r="E839" s="24"/>
      <c r="F839" s="24"/>
      <c r="G839" s="24"/>
      <c r="H839" s="24"/>
      <c r="I839" s="24"/>
      <c r="J839" s="24"/>
      <c r="K839" s="24"/>
      <c r="L839" s="24"/>
      <c r="M839" s="24"/>
      <c r="N839" s="24"/>
      <c r="O839" s="24"/>
      <c r="P839" s="24"/>
      <c r="Q839" s="24"/>
      <c r="R839" s="24"/>
      <c r="S839" s="24"/>
      <c r="T839" s="24"/>
      <c r="U839" s="24"/>
    </row>
    <row r="840">
      <c r="A840" s="24"/>
      <c r="B840" s="24"/>
      <c r="C840" s="24"/>
      <c r="D840" s="24"/>
      <c r="E840" s="24"/>
      <c r="F840" s="24"/>
      <c r="G840" s="24"/>
      <c r="H840" s="24"/>
      <c r="I840" s="24"/>
      <c r="J840" s="24"/>
      <c r="K840" s="24"/>
      <c r="L840" s="24"/>
      <c r="M840" s="24"/>
      <c r="N840" s="24"/>
      <c r="O840" s="24"/>
      <c r="P840" s="24"/>
      <c r="Q840" s="24"/>
      <c r="R840" s="24"/>
      <c r="S840" s="24"/>
      <c r="T840" s="24"/>
      <c r="U840" s="24"/>
    </row>
    <row r="841">
      <c r="A841" s="24"/>
      <c r="B841" s="24"/>
      <c r="C841" s="24"/>
      <c r="D841" s="24"/>
      <c r="E841" s="24"/>
      <c r="F841" s="24"/>
      <c r="G841" s="24"/>
      <c r="H841" s="24"/>
      <c r="I841" s="24"/>
      <c r="J841" s="24"/>
      <c r="K841" s="24"/>
      <c r="L841" s="24"/>
      <c r="M841" s="24"/>
      <c r="N841" s="24"/>
      <c r="O841" s="24"/>
      <c r="P841" s="24"/>
      <c r="Q841" s="24"/>
      <c r="R841" s="24"/>
      <c r="S841" s="24"/>
      <c r="T841" s="24"/>
      <c r="U841" s="24"/>
    </row>
    <row r="842">
      <c r="A842" s="24"/>
      <c r="B842" s="24"/>
      <c r="C842" s="24"/>
      <c r="D842" s="24"/>
      <c r="E842" s="24"/>
      <c r="F842" s="24"/>
      <c r="G842" s="24"/>
      <c r="H842" s="24"/>
      <c r="I842" s="24"/>
      <c r="J842" s="24"/>
      <c r="K842" s="24"/>
      <c r="L842" s="24"/>
      <c r="M842" s="24"/>
      <c r="N842" s="24"/>
      <c r="O842" s="24"/>
      <c r="P842" s="24"/>
      <c r="Q842" s="24"/>
      <c r="R842" s="24"/>
      <c r="S842" s="24"/>
      <c r="T842" s="24"/>
      <c r="U842" s="24"/>
    </row>
    <row r="843">
      <c r="A843" s="24"/>
      <c r="B843" s="24"/>
      <c r="C843" s="24"/>
      <c r="D843" s="24"/>
      <c r="E843" s="24"/>
      <c r="F843" s="24"/>
      <c r="G843" s="24"/>
      <c r="H843" s="24"/>
      <c r="I843" s="24"/>
      <c r="J843" s="24"/>
      <c r="K843" s="24"/>
      <c r="L843" s="24"/>
      <c r="M843" s="24"/>
      <c r="N843" s="24"/>
      <c r="O843" s="24"/>
      <c r="P843" s="24"/>
      <c r="Q843" s="24"/>
      <c r="R843" s="24"/>
      <c r="S843" s="24"/>
      <c r="T843" s="24"/>
      <c r="U843" s="24"/>
    </row>
    <row r="844">
      <c r="A844" s="24"/>
      <c r="B844" s="24"/>
      <c r="C844" s="24"/>
      <c r="D844" s="24"/>
      <c r="E844" s="24"/>
      <c r="F844" s="24"/>
      <c r="G844" s="24"/>
      <c r="H844" s="24"/>
      <c r="I844" s="24"/>
      <c r="J844" s="24"/>
      <c r="K844" s="24"/>
      <c r="L844" s="24"/>
      <c r="M844" s="24"/>
      <c r="N844" s="24"/>
      <c r="O844" s="24"/>
      <c r="P844" s="24"/>
      <c r="Q844" s="24"/>
      <c r="R844" s="24"/>
      <c r="S844" s="24"/>
      <c r="T844" s="24"/>
      <c r="U844" s="24"/>
    </row>
    <row r="845">
      <c r="A845" s="24"/>
      <c r="B845" s="24"/>
      <c r="C845" s="24"/>
      <c r="D845" s="24"/>
      <c r="E845" s="24"/>
      <c r="F845" s="24"/>
      <c r="G845" s="24"/>
      <c r="H845" s="24"/>
      <c r="I845" s="24"/>
      <c r="J845" s="24"/>
      <c r="K845" s="24"/>
      <c r="L845" s="24"/>
      <c r="M845" s="24"/>
      <c r="N845" s="24"/>
      <c r="O845" s="24"/>
      <c r="P845" s="24"/>
      <c r="Q845" s="24"/>
      <c r="R845" s="24"/>
      <c r="S845" s="24"/>
      <c r="T845" s="24"/>
      <c r="U845" s="24"/>
    </row>
    <row r="846">
      <c r="A846" s="24"/>
      <c r="B846" s="24"/>
      <c r="C846" s="24"/>
      <c r="D846" s="24"/>
      <c r="E846" s="24"/>
      <c r="F846" s="24"/>
      <c r="G846" s="24"/>
      <c r="H846" s="24"/>
      <c r="I846" s="24"/>
      <c r="J846" s="24"/>
      <c r="K846" s="24"/>
      <c r="L846" s="24"/>
      <c r="M846" s="24"/>
      <c r="N846" s="24"/>
      <c r="O846" s="24"/>
      <c r="P846" s="24"/>
      <c r="Q846" s="24"/>
      <c r="R846" s="24"/>
      <c r="S846" s="24"/>
      <c r="T846" s="24"/>
      <c r="U846" s="24"/>
    </row>
    <row r="847">
      <c r="A847" s="24"/>
      <c r="B847" s="24"/>
      <c r="C847" s="24"/>
      <c r="D847" s="24"/>
      <c r="E847" s="24"/>
      <c r="F847" s="24"/>
      <c r="G847" s="24"/>
      <c r="H847" s="24"/>
      <c r="I847" s="24"/>
      <c r="J847" s="24"/>
      <c r="K847" s="24"/>
      <c r="L847" s="24"/>
      <c r="M847" s="24"/>
      <c r="N847" s="24"/>
      <c r="O847" s="24"/>
      <c r="P847" s="24"/>
      <c r="Q847" s="24"/>
      <c r="R847" s="24"/>
      <c r="S847" s="24"/>
      <c r="T847" s="24"/>
      <c r="U847" s="24"/>
    </row>
    <row r="848">
      <c r="A848" s="24"/>
      <c r="B848" s="24"/>
      <c r="C848" s="24"/>
      <c r="D848" s="24"/>
      <c r="E848" s="24"/>
      <c r="F848" s="24"/>
      <c r="G848" s="24"/>
      <c r="H848" s="24"/>
      <c r="I848" s="24"/>
      <c r="J848" s="24"/>
      <c r="K848" s="24"/>
      <c r="L848" s="24"/>
      <c r="M848" s="24"/>
      <c r="N848" s="24"/>
      <c r="O848" s="24"/>
      <c r="P848" s="24"/>
      <c r="Q848" s="24"/>
      <c r="R848" s="24"/>
      <c r="S848" s="24"/>
      <c r="T848" s="24"/>
      <c r="U848" s="24"/>
    </row>
    <row r="849">
      <c r="A849" s="24"/>
      <c r="B849" s="24"/>
      <c r="C849" s="24"/>
      <c r="D849" s="24"/>
      <c r="E849" s="24"/>
      <c r="F849" s="24"/>
      <c r="G849" s="24"/>
      <c r="H849" s="24"/>
      <c r="I849" s="24"/>
      <c r="J849" s="24"/>
      <c r="K849" s="24"/>
      <c r="L849" s="24"/>
      <c r="M849" s="24"/>
      <c r="N849" s="24"/>
      <c r="O849" s="24"/>
      <c r="P849" s="24"/>
      <c r="Q849" s="24"/>
      <c r="R849" s="24"/>
      <c r="S849" s="24"/>
      <c r="T849" s="24"/>
      <c r="U849" s="24"/>
    </row>
    <row r="850">
      <c r="A850" s="24"/>
      <c r="B850" s="24"/>
      <c r="C850" s="24"/>
      <c r="D850" s="24"/>
      <c r="E850" s="24"/>
      <c r="F850" s="24"/>
      <c r="G850" s="24"/>
      <c r="H850" s="24"/>
      <c r="I850" s="24"/>
      <c r="J850" s="24"/>
      <c r="K850" s="24"/>
      <c r="L850" s="24"/>
      <c r="M850" s="24"/>
      <c r="N850" s="24"/>
      <c r="O850" s="24"/>
      <c r="P850" s="24"/>
      <c r="Q850" s="24"/>
      <c r="R850" s="24"/>
      <c r="S850" s="24"/>
      <c r="T850" s="24"/>
      <c r="U850" s="24"/>
    </row>
    <row r="851">
      <c r="A851" s="24"/>
      <c r="B851" s="24"/>
      <c r="C851" s="24"/>
      <c r="D851" s="24"/>
      <c r="E851" s="24"/>
      <c r="F851" s="24"/>
      <c r="G851" s="24"/>
      <c r="H851" s="24"/>
      <c r="I851" s="24"/>
      <c r="J851" s="24"/>
      <c r="K851" s="24"/>
      <c r="L851" s="24"/>
      <c r="M851" s="24"/>
      <c r="N851" s="24"/>
      <c r="O851" s="24"/>
      <c r="P851" s="24"/>
      <c r="Q851" s="24"/>
      <c r="R851" s="24"/>
      <c r="S851" s="24"/>
      <c r="T851" s="24"/>
      <c r="U851" s="24"/>
    </row>
    <row r="852">
      <c r="A852" s="24"/>
      <c r="B852" s="24"/>
      <c r="C852" s="24"/>
      <c r="D852" s="24"/>
      <c r="E852" s="24"/>
      <c r="F852" s="24"/>
      <c r="G852" s="24"/>
      <c r="H852" s="24"/>
      <c r="I852" s="24"/>
      <c r="J852" s="24"/>
      <c r="K852" s="24"/>
      <c r="L852" s="24"/>
      <c r="M852" s="24"/>
      <c r="N852" s="24"/>
      <c r="O852" s="24"/>
      <c r="P852" s="24"/>
      <c r="Q852" s="24"/>
      <c r="R852" s="24"/>
      <c r="S852" s="24"/>
      <c r="T852" s="24"/>
      <c r="U852" s="24"/>
    </row>
    <row r="853">
      <c r="A853" s="24"/>
      <c r="B853" s="24"/>
      <c r="C853" s="24"/>
      <c r="D853" s="24"/>
      <c r="E853" s="24"/>
      <c r="F853" s="24"/>
      <c r="G853" s="24"/>
      <c r="H853" s="24"/>
      <c r="I853" s="24"/>
      <c r="J853" s="24"/>
      <c r="K853" s="24"/>
      <c r="L853" s="24"/>
      <c r="M853" s="24"/>
      <c r="N853" s="24"/>
      <c r="O853" s="24"/>
      <c r="P853" s="24"/>
      <c r="Q853" s="24"/>
      <c r="R853" s="24"/>
      <c r="S853" s="24"/>
      <c r="T853" s="24"/>
      <c r="U853" s="24"/>
    </row>
    <row r="854">
      <c r="A854" s="24"/>
      <c r="B854" s="24"/>
      <c r="C854" s="24"/>
      <c r="D854" s="24"/>
      <c r="E854" s="24"/>
      <c r="F854" s="24"/>
      <c r="G854" s="24"/>
      <c r="H854" s="24"/>
      <c r="I854" s="24"/>
      <c r="J854" s="24"/>
      <c r="K854" s="24"/>
      <c r="L854" s="24"/>
      <c r="M854" s="24"/>
      <c r="N854" s="24"/>
      <c r="O854" s="24"/>
      <c r="P854" s="24"/>
      <c r="Q854" s="24"/>
      <c r="R854" s="24"/>
      <c r="S854" s="24"/>
      <c r="T854" s="24"/>
      <c r="U854" s="24"/>
    </row>
    <row r="855">
      <c r="A855" s="24"/>
      <c r="B855" s="24"/>
      <c r="C855" s="24"/>
      <c r="D855" s="24"/>
      <c r="E855" s="24"/>
      <c r="F855" s="24"/>
      <c r="G855" s="24"/>
      <c r="H855" s="24"/>
      <c r="I855" s="24"/>
      <c r="J855" s="24"/>
      <c r="K855" s="24"/>
      <c r="L855" s="24"/>
      <c r="M855" s="24"/>
      <c r="N855" s="24"/>
      <c r="O855" s="24"/>
      <c r="P855" s="24"/>
      <c r="Q855" s="24"/>
      <c r="R855" s="24"/>
      <c r="S855" s="24"/>
      <c r="T855" s="24"/>
      <c r="U855" s="24"/>
    </row>
    <row r="856">
      <c r="A856" s="24"/>
      <c r="B856" s="24"/>
      <c r="C856" s="24"/>
      <c r="D856" s="24"/>
      <c r="E856" s="24"/>
      <c r="F856" s="24"/>
      <c r="G856" s="24"/>
      <c r="H856" s="24"/>
      <c r="I856" s="24"/>
      <c r="J856" s="24"/>
      <c r="K856" s="24"/>
      <c r="L856" s="24"/>
      <c r="M856" s="24"/>
      <c r="N856" s="24"/>
      <c r="O856" s="24"/>
      <c r="P856" s="24"/>
      <c r="Q856" s="24"/>
      <c r="R856" s="24"/>
      <c r="S856" s="24"/>
      <c r="T856" s="24"/>
      <c r="U856" s="24"/>
    </row>
    <row r="857">
      <c r="A857" s="24"/>
      <c r="B857" s="24"/>
      <c r="C857" s="24"/>
      <c r="D857" s="24"/>
      <c r="E857" s="24"/>
      <c r="F857" s="24"/>
      <c r="G857" s="24"/>
      <c r="H857" s="24"/>
      <c r="I857" s="24"/>
      <c r="J857" s="24"/>
      <c r="K857" s="24"/>
      <c r="L857" s="24"/>
      <c r="M857" s="24"/>
      <c r="N857" s="24"/>
      <c r="O857" s="24"/>
      <c r="P857" s="24"/>
      <c r="Q857" s="24"/>
      <c r="R857" s="24"/>
      <c r="S857" s="24"/>
      <c r="T857" s="24"/>
      <c r="U857" s="24"/>
    </row>
    <row r="858">
      <c r="A858" s="24"/>
      <c r="B858" s="24"/>
      <c r="C858" s="24"/>
      <c r="D858" s="24"/>
      <c r="E858" s="24"/>
      <c r="F858" s="24"/>
      <c r="G858" s="24"/>
      <c r="H858" s="24"/>
      <c r="I858" s="24"/>
      <c r="J858" s="24"/>
      <c r="K858" s="24"/>
      <c r="L858" s="24"/>
      <c r="M858" s="24"/>
      <c r="N858" s="24"/>
      <c r="O858" s="24"/>
      <c r="P858" s="24"/>
      <c r="Q858" s="24"/>
      <c r="R858" s="24"/>
      <c r="S858" s="24"/>
      <c r="T858" s="24"/>
      <c r="U858" s="24"/>
    </row>
    <row r="859">
      <c r="A859" s="24"/>
      <c r="B859" s="24"/>
      <c r="C859" s="24"/>
      <c r="D859" s="24"/>
      <c r="E859" s="24"/>
      <c r="F859" s="24"/>
      <c r="G859" s="24"/>
      <c r="H859" s="24"/>
      <c r="I859" s="24"/>
      <c r="J859" s="24"/>
      <c r="K859" s="24"/>
      <c r="L859" s="24"/>
      <c r="M859" s="24"/>
      <c r="N859" s="24"/>
      <c r="O859" s="24"/>
      <c r="P859" s="24"/>
      <c r="Q859" s="24"/>
      <c r="R859" s="24"/>
      <c r="S859" s="24"/>
      <c r="T859" s="24"/>
      <c r="U859" s="24"/>
    </row>
    <row r="860">
      <c r="A860" s="24"/>
      <c r="B860" s="24"/>
      <c r="C860" s="24"/>
      <c r="D860" s="24"/>
      <c r="E860" s="24"/>
      <c r="F860" s="24"/>
      <c r="G860" s="24"/>
      <c r="H860" s="24"/>
      <c r="I860" s="24"/>
      <c r="J860" s="24"/>
      <c r="K860" s="24"/>
      <c r="L860" s="24"/>
      <c r="M860" s="24"/>
      <c r="N860" s="24"/>
      <c r="O860" s="24"/>
      <c r="P860" s="24"/>
      <c r="Q860" s="24"/>
      <c r="R860" s="24"/>
      <c r="S860" s="24"/>
      <c r="T860" s="24"/>
      <c r="U860" s="24"/>
    </row>
    <row r="861">
      <c r="A861" s="24"/>
      <c r="B861" s="24"/>
      <c r="C861" s="24"/>
      <c r="D861" s="24"/>
      <c r="E861" s="24"/>
      <c r="F861" s="24"/>
      <c r="G861" s="24"/>
      <c r="H861" s="24"/>
      <c r="I861" s="24"/>
      <c r="J861" s="24"/>
      <c r="K861" s="24"/>
      <c r="L861" s="24"/>
      <c r="M861" s="24"/>
      <c r="N861" s="24"/>
      <c r="O861" s="24"/>
      <c r="P861" s="24"/>
      <c r="Q861" s="24"/>
      <c r="R861" s="24"/>
      <c r="S861" s="24"/>
      <c r="T861" s="24"/>
      <c r="U861" s="24"/>
    </row>
    <row r="862">
      <c r="A862" s="24"/>
      <c r="B862" s="24"/>
      <c r="C862" s="24"/>
      <c r="D862" s="24"/>
      <c r="E862" s="24"/>
      <c r="F862" s="24"/>
      <c r="G862" s="24"/>
      <c r="H862" s="24"/>
      <c r="I862" s="24"/>
      <c r="J862" s="24"/>
      <c r="K862" s="24"/>
      <c r="L862" s="24"/>
      <c r="M862" s="24"/>
      <c r="N862" s="24"/>
      <c r="O862" s="24"/>
      <c r="P862" s="24"/>
      <c r="Q862" s="24"/>
      <c r="R862" s="24"/>
      <c r="S862" s="24"/>
      <c r="T862" s="24"/>
      <c r="U862" s="24"/>
    </row>
    <row r="863">
      <c r="A863" s="24"/>
      <c r="B863" s="24"/>
      <c r="C863" s="24"/>
      <c r="D863" s="24"/>
      <c r="E863" s="24"/>
      <c r="F863" s="24"/>
      <c r="G863" s="24"/>
      <c r="H863" s="24"/>
      <c r="I863" s="24"/>
      <c r="J863" s="24"/>
      <c r="K863" s="24"/>
      <c r="L863" s="24"/>
      <c r="M863" s="24"/>
      <c r="N863" s="24"/>
      <c r="O863" s="24"/>
      <c r="P863" s="24"/>
      <c r="Q863" s="24"/>
      <c r="R863" s="24"/>
      <c r="S863" s="24"/>
      <c r="T863" s="24"/>
      <c r="U863" s="24"/>
    </row>
    <row r="864">
      <c r="A864" s="24"/>
      <c r="B864" s="24"/>
      <c r="C864" s="24"/>
      <c r="D864" s="24"/>
      <c r="E864" s="24"/>
      <c r="F864" s="24"/>
      <c r="G864" s="24"/>
      <c r="H864" s="24"/>
      <c r="I864" s="24"/>
      <c r="J864" s="24"/>
      <c r="K864" s="24"/>
      <c r="L864" s="24"/>
      <c r="M864" s="24"/>
      <c r="N864" s="24"/>
      <c r="O864" s="24"/>
      <c r="P864" s="24"/>
      <c r="Q864" s="24"/>
      <c r="R864" s="24"/>
      <c r="S864" s="24"/>
      <c r="T864" s="24"/>
      <c r="U864" s="24"/>
    </row>
    <row r="865">
      <c r="A865" s="24"/>
      <c r="B865" s="24"/>
      <c r="C865" s="24"/>
      <c r="D865" s="24"/>
      <c r="E865" s="24"/>
      <c r="F865" s="24"/>
      <c r="G865" s="24"/>
      <c r="H865" s="24"/>
      <c r="I865" s="24"/>
      <c r="J865" s="24"/>
      <c r="K865" s="24"/>
      <c r="L865" s="24"/>
      <c r="M865" s="24"/>
      <c r="N865" s="24"/>
      <c r="O865" s="24"/>
      <c r="P865" s="24"/>
      <c r="Q865" s="24"/>
      <c r="R865" s="24"/>
      <c r="S865" s="24"/>
      <c r="T865" s="24"/>
      <c r="U865" s="24"/>
    </row>
    <row r="866">
      <c r="A866" s="24"/>
      <c r="B866" s="24"/>
      <c r="C866" s="24"/>
      <c r="D866" s="24"/>
      <c r="E866" s="24"/>
      <c r="F866" s="24"/>
      <c r="G866" s="24"/>
      <c r="H866" s="24"/>
      <c r="I866" s="24"/>
      <c r="J866" s="24"/>
      <c r="K866" s="24"/>
      <c r="L866" s="24"/>
      <c r="M866" s="24"/>
      <c r="N866" s="24"/>
      <c r="O866" s="24"/>
      <c r="P866" s="24"/>
      <c r="Q866" s="24"/>
      <c r="R866" s="24"/>
      <c r="S866" s="24"/>
      <c r="T866" s="24"/>
      <c r="U866" s="24"/>
    </row>
    <row r="867">
      <c r="A867" s="24"/>
      <c r="B867" s="24"/>
      <c r="C867" s="24"/>
      <c r="D867" s="24"/>
      <c r="E867" s="24"/>
      <c r="F867" s="24"/>
      <c r="G867" s="24"/>
      <c r="H867" s="24"/>
      <c r="I867" s="24"/>
      <c r="J867" s="24"/>
      <c r="K867" s="24"/>
      <c r="L867" s="24"/>
      <c r="M867" s="24"/>
      <c r="N867" s="24"/>
      <c r="O867" s="24"/>
      <c r="P867" s="24"/>
      <c r="Q867" s="24"/>
      <c r="R867" s="24"/>
      <c r="S867" s="24"/>
      <c r="T867" s="24"/>
      <c r="U867" s="24"/>
    </row>
    <row r="868">
      <c r="A868" s="24"/>
      <c r="B868" s="24"/>
      <c r="C868" s="24"/>
      <c r="D868" s="24"/>
      <c r="E868" s="24"/>
      <c r="F868" s="24"/>
      <c r="G868" s="24"/>
      <c r="H868" s="24"/>
      <c r="I868" s="24"/>
      <c r="J868" s="24"/>
      <c r="K868" s="24"/>
      <c r="L868" s="24"/>
      <c r="M868" s="24"/>
      <c r="N868" s="24"/>
      <c r="O868" s="24"/>
      <c r="P868" s="24"/>
      <c r="Q868" s="24"/>
      <c r="R868" s="24"/>
      <c r="S868" s="24"/>
      <c r="T868" s="24"/>
      <c r="U868" s="24"/>
    </row>
    <row r="869">
      <c r="A869" s="24"/>
      <c r="B869" s="24"/>
      <c r="C869" s="24"/>
      <c r="D869" s="24"/>
      <c r="E869" s="24"/>
      <c r="F869" s="24"/>
      <c r="G869" s="24"/>
      <c r="H869" s="24"/>
      <c r="I869" s="24"/>
      <c r="J869" s="24"/>
      <c r="K869" s="24"/>
      <c r="L869" s="24"/>
      <c r="M869" s="24"/>
      <c r="N869" s="24"/>
      <c r="O869" s="24"/>
      <c r="P869" s="24"/>
      <c r="Q869" s="24"/>
      <c r="R869" s="24"/>
      <c r="S869" s="24"/>
      <c r="T869" s="24"/>
      <c r="U869" s="24"/>
    </row>
    <row r="870">
      <c r="A870" s="24"/>
      <c r="B870" s="24"/>
      <c r="C870" s="24"/>
      <c r="D870" s="24"/>
      <c r="E870" s="24"/>
      <c r="F870" s="24"/>
      <c r="G870" s="24"/>
      <c r="H870" s="24"/>
      <c r="I870" s="24"/>
      <c r="J870" s="24"/>
      <c r="K870" s="24"/>
      <c r="L870" s="24"/>
      <c r="M870" s="24"/>
      <c r="N870" s="24"/>
      <c r="O870" s="24"/>
      <c r="P870" s="24"/>
      <c r="Q870" s="24"/>
      <c r="R870" s="24"/>
      <c r="S870" s="24"/>
      <c r="T870" s="24"/>
      <c r="U870" s="24"/>
    </row>
    <row r="871">
      <c r="A871" s="24"/>
      <c r="B871" s="24"/>
      <c r="C871" s="24"/>
      <c r="D871" s="24"/>
      <c r="E871" s="24"/>
      <c r="F871" s="24"/>
      <c r="G871" s="24"/>
      <c r="H871" s="24"/>
      <c r="I871" s="24"/>
      <c r="J871" s="24"/>
      <c r="K871" s="24"/>
      <c r="L871" s="24"/>
      <c r="M871" s="24"/>
      <c r="N871" s="24"/>
      <c r="O871" s="24"/>
      <c r="P871" s="24"/>
      <c r="Q871" s="24"/>
      <c r="R871" s="24"/>
      <c r="S871" s="24"/>
      <c r="T871" s="24"/>
      <c r="U871" s="24"/>
    </row>
    <row r="872">
      <c r="A872" s="24"/>
      <c r="B872" s="24"/>
      <c r="C872" s="24"/>
      <c r="D872" s="24"/>
      <c r="E872" s="24"/>
      <c r="F872" s="24"/>
      <c r="G872" s="24"/>
      <c r="H872" s="24"/>
      <c r="I872" s="24"/>
      <c r="J872" s="24"/>
      <c r="K872" s="24"/>
      <c r="L872" s="24"/>
      <c r="M872" s="24"/>
      <c r="N872" s="24"/>
      <c r="O872" s="24"/>
      <c r="P872" s="24"/>
      <c r="Q872" s="24"/>
      <c r="R872" s="24"/>
      <c r="S872" s="24"/>
      <c r="T872" s="24"/>
      <c r="U872" s="24"/>
    </row>
    <row r="873">
      <c r="A873" s="24"/>
      <c r="B873" s="24"/>
      <c r="C873" s="24"/>
      <c r="D873" s="24"/>
      <c r="E873" s="24"/>
      <c r="F873" s="24"/>
      <c r="G873" s="24"/>
      <c r="H873" s="24"/>
      <c r="I873" s="24"/>
      <c r="J873" s="24"/>
      <c r="K873" s="24"/>
      <c r="L873" s="24"/>
      <c r="M873" s="24"/>
      <c r="N873" s="24"/>
      <c r="O873" s="24"/>
      <c r="P873" s="24"/>
      <c r="Q873" s="24"/>
      <c r="R873" s="24"/>
      <c r="S873" s="24"/>
      <c r="T873" s="24"/>
      <c r="U873" s="24"/>
    </row>
    <row r="874">
      <c r="A874" s="24"/>
      <c r="B874" s="24"/>
      <c r="C874" s="24"/>
      <c r="D874" s="24"/>
      <c r="E874" s="24"/>
      <c r="F874" s="24"/>
      <c r="G874" s="24"/>
      <c r="H874" s="24"/>
      <c r="I874" s="24"/>
      <c r="J874" s="24"/>
      <c r="K874" s="24"/>
      <c r="L874" s="24"/>
      <c r="M874" s="24"/>
      <c r="N874" s="24"/>
      <c r="O874" s="24"/>
      <c r="P874" s="24"/>
      <c r="Q874" s="24"/>
      <c r="R874" s="24"/>
      <c r="S874" s="24"/>
      <c r="T874" s="24"/>
      <c r="U874" s="24"/>
    </row>
    <row r="875">
      <c r="A875" s="24"/>
      <c r="B875" s="24"/>
      <c r="C875" s="24"/>
      <c r="D875" s="24"/>
      <c r="E875" s="24"/>
      <c r="F875" s="24"/>
      <c r="G875" s="24"/>
      <c r="H875" s="24"/>
      <c r="I875" s="24"/>
      <c r="J875" s="24"/>
      <c r="K875" s="24"/>
      <c r="L875" s="24"/>
      <c r="M875" s="24"/>
      <c r="N875" s="24"/>
      <c r="O875" s="24"/>
      <c r="P875" s="24"/>
      <c r="Q875" s="24"/>
      <c r="R875" s="24"/>
      <c r="S875" s="24"/>
      <c r="T875" s="24"/>
      <c r="U875" s="24"/>
    </row>
    <row r="876">
      <c r="A876" s="24"/>
      <c r="B876" s="24"/>
      <c r="C876" s="24"/>
      <c r="D876" s="24"/>
      <c r="E876" s="24"/>
      <c r="F876" s="24"/>
      <c r="G876" s="24"/>
      <c r="H876" s="24"/>
      <c r="I876" s="24"/>
      <c r="J876" s="24"/>
      <c r="K876" s="24"/>
      <c r="L876" s="24"/>
      <c r="M876" s="24"/>
      <c r="N876" s="24"/>
      <c r="O876" s="24"/>
      <c r="P876" s="24"/>
      <c r="Q876" s="24"/>
      <c r="R876" s="24"/>
      <c r="S876" s="24"/>
      <c r="T876" s="24"/>
      <c r="U876" s="24"/>
    </row>
    <row r="877">
      <c r="A877" s="24"/>
      <c r="B877" s="24"/>
      <c r="C877" s="24"/>
      <c r="D877" s="24"/>
      <c r="E877" s="24"/>
      <c r="F877" s="24"/>
      <c r="G877" s="24"/>
      <c r="H877" s="24"/>
      <c r="I877" s="24"/>
      <c r="J877" s="24"/>
      <c r="K877" s="24"/>
      <c r="L877" s="24"/>
      <c r="M877" s="24"/>
      <c r="N877" s="24"/>
      <c r="O877" s="24"/>
      <c r="P877" s="24"/>
      <c r="Q877" s="24"/>
      <c r="R877" s="24"/>
      <c r="S877" s="24"/>
      <c r="T877" s="24"/>
      <c r="U877" s="24"/>
    </row>
    <row r="878">
      <c r="A878" s="24"/>
      <c r="B878" s="24"/>
      <c r="C878" s="24"/>
      <c r="D878" s="24"/>
      <c r="E878" s="24"/>
      <c r="F878" s="24"/>
      <c r="G878" s="24"/>
      <c r="H878" s="24"/>
      <c r="I878" s="24"/>
      <c r="J878" s="24"/>
      <c r="K878" s="24"/>
      <c r="L878" s="24"/>
      <c r="M878" s="24"/>
      <c r="N878" s="24"/>
      <c r="O878" s="24"/>
      <c r="P878" s="24"/>
      <c r="Q878" s="24"/>
      <c r="R878" s="24"/>
      <c r="S878" s="24"/>
      <c r="T878" s="24"/>
      <c r="U878" s="24"/>
    </row>
    <row r="879">
      <c r="A879" s="24"/>
      <c r="B879" s="24"/>
      <c r="C879" s="24"/>
      <c r="D879" s="24"/>
      <c r="E879" s="24"/>
      <c r="F879" s="24"/>
      <c r="G879" s="24"/>
      <c r="H879" s="24"/>
      <c r="I879" s="24"/>
      <c r="J879" s="24"/>
      <c r="K879" s="24"/>
      <c r="L879" s="24"/>
      <c r="M879" s="24"/>
      <c r="N879" s="24"/>
      <c r="O879" s="24"/>
      <c r="P879" s="24"/>
      <c r="Q879" s="24"/>
      <c r="R879" s="24"/>
      <c r="S879" s="24"/>
      <c r="T879" s="24"/>
      <c r="U879" s="24"/>
    </row>
    <row r="880">
      <c r="A880" s="24"/>
      <c r="B880" s="24"/>
      <c r="C880" s="24"/>
      <c r="D880" s="24"/>
      <c r="E880" s="24"/>
      <c r="F880" s="24"/>
      <c r="G880" s="24"/>
      <c r="H880" s="24"/>
      <c r="I880" s="24"/>
      <c r="J880" s="24"/>
      <c r="K880" s="24"/>
      <c r="L880" s="24"/>
      <c r="M880" s="24"/>
      <c r="N880" s="24"/>
      <c r="O880" s="24"/>
      <c r="P880" s="24"/>
      <c r="Q880" s="24"/>
      <c r="R880" s="24"/>
      <c r="S880" s="24"/>
      <c r="T880" s="24"/>
      <c r="U880" s="24"/>
    </row>
    <row r="881">
      <c r="A881" s="24"/>
      <c r="B881" s="24"/>
      <c r="C881" s="24"/>
      <c r="D881" s="24"/>
      <c r="E881" s="24"/>
      <c r="F881" s="24"/>
      <c r="G881" s="24"/>
      <c r="H881" s="24"/>
      <c r="I881" s="24"/>
      <c r="J881" s="24"/>
      <c r="K881" s="24"/>
      <c r="L881" s="24"/>
      <c r="M881" s="24"/>
      <c r="N881" s="24"/>
      <c r="O881" s="24"/>
      <c r="P881" s="24"/>
      <c r="Q881" s="24"/>
      <c r="R881" s="24"/>
      <c r="S881" s="24"/>
      <c r="T881" s="24"/>
      <c r="U881" s="24"/>
    </row>
    <row r="882">
      <c r="A882" s="24"/>
      <c r="B882" s="24"/>
      <c r="C882" s="24"/>
      <c r="D882" s="24"/>
      <c r="E882" s="24"/>
      <c r="F882" s="24"/>
      <c r="G882" s="24"/>
      <c r="H882" s="24"/>
      <c r="I882" s="24"/>
      <c r="J882" s="24"/>
      <c r="K882" s="24"/>
      <c r="L882" s="24"/>
      <c r="M882" s="24"/>
      <c r="N882" s="24"/>
      <c r="O882" s="24"/>
      <c r="P882" s="24"/>
      <c r="Q882" s="24"/>
      <c r="R882" s="24"/>
      <c r="S882" s="24"/>
      <c r="T882" s="24"/>
      <c r="U882" s="24"/>
    </row>
    <row r="883">
      <c r="A883" s="24"/>
      <c r="B883" s="24"/>
      <c r="C883" s="24"/>
      <c r="D883" s="24"/>
      <c r="E883" s="24"/>
      <c r="F883" s="24"/>
      <c r="G883" s="24"/>
      <c r="H883" s="24"/>
      <c r="I883" s="24"/>
      <c r="J883" s="24"/>
      <c r="K883" s="24"/>
      <c r="L883" s="24"/>
      <c r="M883" s="24"/>
      <c r="N883" s="24"/>
      <c r="O883" s="24"/>
      <c r="P883" s="24"/>
      <c r="Q883" s="24"/>
      <c r="R883" s="24"/>
      <c r="S883" s="24"/>
      <c r="T883" s="24"/>
      <c r="U883" s="24"/>
    </row>
    <row r="884">
      <c r="A884" s="24"/>
      <c r="B884" s="24"/>
      <c r="C884" s="24"/>
      <c r="D884" s="24"/>
      <c r="E884" s="24"/>
      <c r="F884" s="24"/>
      <c r="G884" s="24"/>
      <c r="H884" s="24"/>
      <c r="I884" s="24"/>
      <c r="J884" s="24"/>
      <c r="K884" s="24"/>
      <c r="L884" s="24"/>
      <c r="M884" s="24"/>
      <c r="N884" s="24"/>
      <c r="O884" s="24"/>
      <c r="P884" s="24"/>
      <c r="Q884" s="24"/>
      <c r="R884" s="24"/>
      <c r="S884" s="24"/>
      <c r="T884" s="24"/>
      <c r="U884" s="24"/>
    </row>
    <row r="885">
      <c r="A885" s="24"/>
      <c r="B885" s="24"/>
      <c r="C885" s="24"/>
      <c r="D885" s="24"/>
      <c r="E885" s="24"/>
      <c r="F885" s="24"/>
      <c r="G885" s="24"/>
      <c r="H885" s="24"/>
      <c r="I885" s="24"/>
      <c r="J885" s="24"/>
      <c r="K885" s="24"/>
      <c r="L885" s="24"/>
      <c r="M885" s="24"/>
      <c r="N885" s="24"/>
      <c r="O885" s="24"/>
      <c r="P885" s="24"/>
      <c r="Q885" s="24"/>
      <c r="R885" s="24"/>
      <c r="S885" s="24"/>
      <c r="T885" s="24"/>
      <c r="U885" s="24"/>
    </row>
    <row r="886">
      <c r="A886" s="24"/>
      <c r="B886" s="24"/>
      <c r="C886" s="24"/>
      <c r="D886" s="24"/>
      <c r="E886" s="24"/>
      <c r="F886" s="24"/>
      <c r="G886" s="24"/>
      <c r="H886" s="24"/>
      <c r="I886" s="24"/>
      <c r="J886" s="24"/>
      <c r="K886" s="24"/>
      <c r="L886" s="24"/>
      <c r="M886" s="24"/>
      <c r="N886" s="24"/>
      <c r="O886" s="24"/>
      <c r="P886" s="24"/>
      <c r="Q886" s="24"/>
      <c r="R886" s="24"/>
      <c r="S886" s="24"/>
      <c r="T886" s="24"/>
      <c r="U886" s="24"/>
    </row>
    <row r="887">
      <c r="A887" s="24"/>
      <c r="B887" s="24"/>
      <c r="C887" s="24"/>
      <c r="D887" s="24"/>
      <c r="E887" s="24"/>
      <c r="F887" s="24"/>
      <c r="G887" s="24"/>
      <c r="H887" s="24"/>
      <c r="I887" s="24"/>
      <c r="J887" s="24"/>
      <c r="K887" s="24"/>
      <c r="L887" s="24"/>
      <c r="M887" s="24"/>
      <c r="N887" s="24"/>
      <c r="O887" s="24"/>
      <c r="P887" s="24"/>
      <c r="Q887" s="24"/>
      <c r="R887" s="24"/>
      <c r="S887" s="24"/>
      <c r="T887" s="24"/>
      <c r="U887" s="24"/>
    </row>
    <row r="888">
      <c r="A888" s="24"/>
      <c r="B888" s="24"/>
      <c r="C888" s="24"/>
      <c r="D888" s="24"/>
      <c r="E888" s="24"/>
      <c r="F888" s="24"/>
      <c r="G888" s="24"/>
      <c r="H888" s="24"/>
      <c r="I888" s="24"/>
      <c r="J888" s="24"/>
      <c r="K888" s="24"/>
      <c r="L888" s="24"/>
      <c r="M888" s="24"/>
      <c r="N888" s="24"/>
      <c r="O888" s="24"/>
      <c r="P888" s="24"/>
      <c r="Q888" s="24"/>
      <c r="R888" s="24"/>
      <c r="S888" s="24"/>
      <c r="T888" s="24"/>
      <c r="U888" s="24"/>
    </row>
    <row r="889">
      <c r="A889" s="24"/>
      <c r="B889" s="24"/>
      <c r="C889" s="24"/>
      <c r="D889" s="24"/>
      <c r="E889" s="24"/>
      <c r="F889" s="24"/>
      <c r="G889" s="24"/>
      <c r="H889" s="24"/>
      <c r="I889" s="24"/>
      <c r="J889" s="24"/>
      <c r="K889" s="24"/>
      <c r="L889" s="24"/>
      <c r="M889" s="24"/>
      <c r="N889" s="24"/>
      <c r="O889" s="24"/>
      <c r="P889" s="24"/>
      <c r="Q889" s="24"/>
      <c r="R889" s="24"/>
      <c r="S889" s="24"/>
      <c r="T889" s="24"/>
      <c r="U889" s="24"/>
    </row>
    <row r="890">
      <c r="A890" s="24"/>
      <c r="B890" s="24"/>
      <c r="C890" s="24"/>
      <c r="D890" s="24"/>
      <c r="E890" s="24"/>
      <c r="F890" s="24"/>
      <c r="G890" s="24"/>
      <c r="H890" s="24"/>
      <c r="I890" s="24"/>
      <c r="J890" s="24"/>
      <c r="K890" s="24"/>
      <c r="L890" s="24"/>
      <c r="M890" s="24"/>
      <c r="N890" s="24"/>
      <c r="O890" s="24"/>
      <c r="P890" s="24"/>
      <c r="Q890" s="24"/>
      <c r="R890" s="24"/>
      <c r="S890" s="24"/>
      <c r="T890" s="24"/>
      <c r="U890" s="24"/>
    </row>
    <row r="891">
      <c r="A891" s="24"/>
      <c r="B891" s="24"/>
      <c r="C891" s="24"/>
      <c r="D891" s="24"/>
      <c r="E891" s="24"/>
      <c r="F891" s="24"/>
      <c r="G891" s="24"/>
      <c r="H891" s="24"/>
      <c r="I891" s="24"/>
      <c r="J891" s="24"/>
      <c r="K891" s="24"/>
      <c r="L891" s="24"/>
      <c r="M891" s="24"/>
      <c r="N891" s="24"/>
      <c r="O891" s="24"/>
      <c r="P891" s="24"/>
      <c r="Q891" s="24"/>
      <c r="R891" s="24"/>
      <c r="S891" s="24"/>
      <c r="T891" s="24"/>
      <c r="U891" s="24"/>
    </row>
    <row r="892">
      <c r="A892" s="24"/>
      <c r="B892" s="24"/>
      <c r="C892" s="24"/>
      <c r="D892" s="24"/>
      <c r="E892" s="24"/>
      <c r="F892" s="24"/>
      <c r="G892" s="24"/>
      <c r="H892" s="24"/>
      <c r="I892" s="24"/>
      <c r="J892" s="24"/>
      <c r="K892" s="24"/>
      <c r="L892" s="24"/>
      <c r="M892" s="24"/>
      <c r="N892" s="24"/>
      <c r="O892" s="24"/>
      <c r="P892" s="24"/>
      <c r="Q892" s="24"/>
      <c r="R892" s="24"/>
      <c r="S892" s="24"/>
      <c r="T892" s="24"/>
      <c r="U892" s="24"/>
    </row>
    <row r="893">
      <c r="A893" s="24"/>
      <c r="B893" s="24"/>
      <c r="C893" s="24"/>
      <c r="D893" s="24"/>
      <c r="E893" s="24"/>
      <c r="F893" s="24"/>
      <c r="G893" s="24"/>
      <c r="H893" s="24"/>
      <c r="I893" s="24"/>
      <c r="J893" s="24"/>
      <c r="K893" s="24"/>
      <c r="L893" s="24"/>
      <c r="M893" s="24"/>
      <c r="N893" s="24"/>
      <c r="O893" s="24"/>
      <c r="P893" s="24"/>
      <c r="Q893" s="24"/>
      <c r="R893" s="24"/>
      <c r="S893" s="24"/>
      <c r="T893" s="24"/>
      <c r="U893" s="24"/>
    </row>
    <row r="894">
      <c r="A894" s="24"/>
      <c r="B894" s="24"/>
      <c r="C894" s="24"/>
      <c r="D894" s="24"/>
      <c r="E894" s="24"/>
      <c r="F894" s="24"/>
      <c r="G894" s="24"/>
      <c r="H894" s="24"/>
      <c r="I894" s="24"/>
      <c r="J894" s="24"/>
      <c r="K894" s="24"/>
      <c r="L894" s="24"/>
      <c r="M894" s="24"/>
      <c r="N894" s="24"/>
      <c r="O894" s="24"/>
      <c r="P894" s="24"/>
      <c r="Q894" s="24"/>
      <c r="R894" s="24"/>
      <c r="S894" s="24"/>
      <c r="T894" s="24"/>
      <c r="U894" s="24"/>
    </row>
    <row r="895">
      <c r="A895" s="24"/>
      <c r="B895" s="24"/>
      <c r="C895" s="24"/>
      <c r="D895" s="24"/>
      <c r="E895" s="24"/>
      <c r="F895" s="24"/>
      <c r="G895" s="24"/>
      <c r="H895" s="24"/>
      <c r="I895" s="24"/>
      <c r="J895" s="24"/>
      <c r="K895" s="24"/>
      <c r="L895" s="24"/>
      <c r="M895" s="24"/>
      <c r="N895" s="24"/>
      <c r="O895" s="24"/>
      <c r="P895" s="24"/>
      <c r="Q895" s="24"/>
      <c r="R895" s="24"/>
      <c r="S895" s="24"/>
      <c r="T895" s="24"/>
      <c r="U895" s="24"/>
    </row>
    <row r="896">
      <c r="A896" s="24"/>
      <c r="B896" s="24"/>
      <c r="C896" s="24"/>
      <c r="D896" s="24"/>
      <c r="E896" s="24"/>
      <c r="F896" s="24"/>
      <c r="G896" s="24"/>
      <c r="H896" s="24"/>
      <c r="I896" s="24"/>
      <c r="J896" s="24"/>
      <c r="K896" s="24"/>
      <c r="L896" s="24"/>
      <c r="M896" s="24"/>
      <c r="N896" s="24"/>
      <c r="O896" s="24"/>
      <c r="P896" s="24"/>
      <c r="Q896" s="24"/>
      <c r="R896" s="24"/>
      <c r="S896" s="24"/>
      <c r="T896" s="24"/>
      <c r="U896" s="24"/>
    </row>
    <row r="897">
      <c r="A897" s="24"/>
      <c r="B897" s="24"/>
      <c r="C897" s="24"/>
      <c r="D897" s="24"/>
      <c r="E897" s="24"/>
      <c r="F897" s="24"/>
      <c r="G897" s="24"/>
      <c r="H897" s="24"/>
      <c r="I897" s="24"/>
      <c r="J897" s="24"/>
      <c r="K897" s="24"/>
      <c r="L897" s="24"/>
      <c r="M897" s="24"/>
      <c r="N897" s="24"/>
      <c r="O897" s="24"/>
      <c r="P897" s="24"/>
      <c r="Q897" s="24"/>
      <c r="R897" s="24"/>
      <c r="S897" s="24"/>
      <c r="T897" s="24"/>
      <c r="U897" s="24"/>
    </row>
    <row r="898">
      <c r="A898" s="24"/>
      <c r="B898" s="24"/>
      <c r="C898" s="24"/>
      <c r="D898" s="24"/>
      <c r="E898" s="24"/>
      <c r="F898" s="24"/>
      <c r="G898" s="24"/>
      <c r="H898" s="24"/>
      <c r="I898" s="24"/>
      <c r="J898" s="24"/>
      <c r="K898" s="24"/>
      <c r="L898" s="24"/>
      <c r="M898" s="24"/>
      <c r="N898" s="24"/>
      <c r="O898" s="24"/>
      <c r="P898" s="24"/>
      <c r="Q898" s="24"/>
      <c r="R898" s="24"/>
      <c r="S898" s="24"/>
      <c r="T898" s="24"/>
      <c r="U898" s="24"/>
    </row>
    <row r="899">
      <c r="A899" s="24"/>
      <c r="B899" s="24"/>
      <c r="C899" s="24"/>
      <c r="D899" s="24"/>
      <c r="E899" s="24"/>
      <c r="F899" s="24"/>
      <c r="G899" s="24"/>
      <c r="H899" s="24"/>
      <c r="I899" s="24"/>
      <c r="J899" s="24"/>
      <c r="K899" s="24"/>
      <c r="L899" s="24"/>
      <c r="M899" s="24"/>
      <c r="N899" s="24"/>
      <c r="O899" s="24"/>
      <c r="P899" s="24"/>
      <c r="Q899" s="24"/>
      <c r="R899" s="24"/>
      <c r="S899" s="24"/>
      <c r="T899" s="24"/>
      <c r="U899" s="24"/>
    </row>
    <row r="900">
      <c r="A900" s="24"/>
      <c r="B900" s="24"/>
      <c r="C900" s="24"/>
      <c r="D900" s="24"/>
      <c r="E900" s="24"/>
      <c r="F900" s="24"/>
      <c r="G900" s="24"/>
      <c r="H900" s="24"/>
      <c r="I900" s="24"/>
      <c r="J900" s="24"/>
      <c r="K900" s="24"/>
      <c r="L900" s="24"/>
      <c r="M900" s="24"/>
      <c r="N900" s="24"/>
      <c r="O900" s="24"/>
      <c r="P900" s="24"/>
      <c r="Q900" s="24"/>
      <c r="R900" s="24"/>
      <c r="S900" s="24"/>
      <c r="T900" s="24"/>
      <c r="U900" s="24"/>
    </row>
    <row r="901">
      <c r="A901" s="24"/>
      <c r="B901" s="24"/>
      <c r="C901" s="24"/>
      <c r="D901" s="24"/>
      <c r="E901" s="24"/>
      <c r="F901" s="24"/>
      <c r="G901" s="24"/>
      <c r="H901" s="24"/>
      <c r="I901" s="24"/>
      <c r="J901" s="24"/>
      <c r="K901" s="24"/>
      <c r="L901" s="24"/>
      <c r="M901" s="24"/>
      <c r="N901" s="24"/>
      <c r="O901" s="24"/>
      <c r="P901" s="24"/>
      <c r="Q901" s="24"/>
      <c r="R901" s="24"/>
      <c r="S901" s="24"/>
      <c r="T901" s="24"/>
      <c r="U901" s="24"/>
    </row>
    <row r="902">
      <c r="A902" s="24"/>
      <c r="B902" s="24"/>
      <c r="C902" s="24"/>
      <c r="D902" s="24"/>
      <c r="E902" s="24"/>
      <c r="F902" s="24"/>
      <c r="G902" s="24"/>
      <c r="H902" s="24"/>
      <c r="I902" s="24"/>
      <c r="J902" s="24"/>
      <c r="K902" s="24"/>
      <c r="L902" s="24"/>
      <c r="M902" s="24"/>
      <c r="N902" s="24"/>
      <c r="O902" s="24"/>
      <c r="P902" s="24"/>
      <c r="Q902" s="24"/>
      <c r="R902" s="24"/>
      <c r="S902" s="24"/>
      <c r="T902" s="24"/>
      <c r="U902" s="24"/>
    </row>
    <row r="903">
      <c r="A903" s="24"/>
      <c r="B903" s="24"/>
      <c r="C903" s="24"/>
      <c r="D903" s="24"/>
      <c r="E903" s="24"/>
      <c r="F903" s="24"/>
      <c r="G903" s="24"/>
      <c r="H903" s="24"/>
      <c r="I903" s="24"/>
      <c r="J903" s="24"/>
      <c r="K903" s="24"/>
      <c r="L903" s="24"/>
      <c r="M903" s="24"/>
      <c r="N903" s="24"/>
      <c r="O903" s="24"/>
      <c r="P903" s="24"/>
      <c r="Q903" s="24"/>
      <c r="R903" s="24"/>
      <c r="S903" s="24"/>
      <c r="T903" s="24"/>
      <c r="U903" s="24"/>
    </row>
    <row r="904">
      <c r="A904" s="24"/>
      <c r="B904" s="24"/>
      <c r="C904" s="24"/>
      <c r="D904" s="24"/>
      <c r="E904" s="24"/>
      <c r="F904" s="24"/>
      <c r="G904" s="24"/>
      <c r="H904" s="24"/>
      <c r="I904" s="24"/>
      <c r="J904" s="24"/>
      <c r="K904" s="24"/>
      <c r="L904" s="24"/>
      <c r="M904" s="24"/>
      <c r="N904" s="24"/>
      <c r="O904" s="24"/>
      <c r="P904" s="24"/>
      <c r="Q904" s="24"/>
      <c r="R904" s="24"/>
      <c r="S904" s="24"/>
      <c r="T904" s="24"/>
      <c r="U904" s="24"/>
    </row>
    <row r="905">
      <c r="A905" s="24"/>
      <c r="B905" s="24"/>
      <c r="C905" s="24"/>
      <c r="D905" s="24"/>
      <c r="E905" s="24"/>
      <c r="F905" s="24"/>
      <c r="G905" s="24"/>
      <c r="H905" s="24"/>
      <c r="I905" s="24"/>
      <c r="J905" s="24"/>
      <c r="K905" s="24"/>
      <c r="L905" s="24"/>
      <c r="M905" s="24"/>
      <c r="N905" s="24"/>
      <c r="O905" s="24"/>
      <c r="P905" s="24"/>
      <c r="Q905" s="24"/>
      <c r="R905" s="24"/>
      <c r="S905" s="24"/>
      <c r="T905" s="24"/>
      <c r="U905" s="24"/>
    </row>
    <row r="906">
      <c r="A906" s="24"/>
      <c r="B906" s="24"/>
      <c r="C906" s="24"/>
      <c r="D906" s="24"/>
      <c r="E906" s="24"/>
      <c r="F906" s="24"/>
      <c r="G906" s="24"/>
      <c r="H906" s="24"/>
      <c r="I906" s="24"/>
      <c r="J906" s="24"/>
      <c r="K906" s="24"/>
      <c r="L906" s="24"/>
      <c r="M906" s="24"/>
      <c r="N906" s="24"/>
      <c r="O906" s="24"/>
      <c r="P906" s="24"/>
      <c r="Q906" s="24"/>
      <c r="R906" s="24"/>
      <c r="S906" s="24"/>
      <c r="T906" s="24"/>
      <c r="U906" s="24"/>
    </row>
    <row r="907">
      <c r="A907" s="24"/>
      <c r="B907" s="24"/>
      <c r="C907" s="24"/>
      <c r="D907" s="24"/>
      <c r="E907" s="24"/>
      <c r="F907" s="24"/>
      <c r="G907" s="24"/>
      <c r="H907" s="24"/>
      <c r="I907" s="24"/>
      <c r="J907" s="24"/>
      <c r="K907" s="24"/>
      <c r="L907" s="24"/>
      <c r="M907" s="24"/>
      <c r="N907" s="24"/>
      <c r="O907" s="24"/>
      <c r="P907" s="24"/>
      <c r="Q907" s="24"/>
      <c r="R907" s="24"/>
      <c r="S907" s="24"/>
      <c r="T907" s="24"/>
      <c r="U907" s="24"/>
    </row>
    <row r="908">
      <c r="A908" s="24"/>
      <c r="B908" s="24"/>
      <c r="C908" s="24"/>
      <c r="D908" s="24"/>
      <c r="E908" s="24"/>
      <c r="F908" s="24"/>
      <c r="G908" s="24"/>
      <c r="H908" s="24"/>
      <c r="I908" s="24"/>
      <c r="J908" s="24"/>
      <c r="K908" s="24"/>
      <c r="L908" s="24"/>
      <c r="M908" s="24"/>
      <c r="N908" s="24"/>
      <c r="O908" s="24"/>
      <c r="P908" s="24"/>
      <c r="Q908" s="24"/>
      <c r="R908" s="24"/>
      <c r="S908" s="24"/>
      <c r="T908" s="24"/>
      <c r="U908" s="24"/>
    </row>
    <row r="909">
      <c r="A909" s="24"/>
      <c r="B909" s="24"/>
      <c r="C909" s="24"/>
      <c r="D909" s="24"/>
      <c r="E909" s="24"/>
      <c r="F909" s="24"/>
      <c r="G909" s="24"/>
      <c r="H909" s="24"/>
      <c r="I909" s="24"/>
      <c r="J909" s="24"/>
      <c r="K909" s="24"/>
      <c r="L909" s="24"/>
      <c r="M909" s="24"/>
      <c r="N909" s="24"/>
      <c r="O909" s="24"/>
      <c r="P909" s="24"/>
      <c r="Q909" s="24"/>
      <c r="R909" s="24"/>
      <c r="S909" s="24"/>
      <c r="T909" s="24"/>
      <c r="U909" s="24"/>
    </row>
    <row r="910">
      <c r="A910" s="24"/>
      <c r="B910" s="24"/>
      <c r="C910" s="24"/>
      <c r="D910" s="24"/>
      <c r="E910" s="24"/>
      <c r="F910" s="24"/>
      <c r="G910" s="24"/>
      <c r="H910" s="24"/>
      <c r="I910" s="24"/>
      <c r="J910" s="24"/>
      <c r="K910" s="24"/>
      <c r="L910" s="24"/>
      <c r="M910" s="24"/>
      <c r="N910" s="24"/>
      <c r="O910" s="24"/>
      <c r="P910" s="24"/>
      <c r="Q910" s="24"/>
      <c r="R910" s="24"/>
      <c r="S910" s="24"/>
      <c r="T910" s="24"/>
      <c r="U910" s="24"/>
    </row>
    <row r="911">
      <c r="A911" s="24"/>
      <c r="B911" s="24"/>
      <c r="C911" s="24"/>
      <c r="D911" s="24"/>
      <c r="E911" s="24"/>
      <c r="F911" s="24"/>
      <c r="G911" s="24"/>
      <c r="H911" s="24"/>
      <c r="I911" s="24"/>
      <c r="J911" s="24"/>
      <c r="K911" s="24"/>
      <c r="L911" s="24"/>
      <c r="M911" s="24"/>
      <c r="N911" s="24"/>
      <c r="O911" s="24"/>
      <c r="P911" s="24"/>
      <c r="Q911" s="24"/>
      <c r="R911" s="24"/>
      <c r="S911" s="24"/>
      <c r="T911" s="24"/>
      <c r="U911" s="24"/>
    </row>
    <row r="912">
      <c r="A912" s="24"/>
      <c r="B912" s="24"/>
      <c r="C912" s="24"/>
      <c r="D912" s="24"/>
      <c r="E912" s="24"/>
      <c r="F912" s="24"/>
      <c r="G912" s="24"/>
      <c r="H912" s="24"/>
      <c r="I912" s="24"/>
      <c r="J912" s="24"/>
      <c r="K912" s="24"/>
      <c r="L912" s="24"/>
      <c r="M912" s="24"/>
      <c r="N912" s="24"/>
      <c r="O912" s="24"/>
      <c r="P912" s="24"/>
      <c r="Q912" s="24"/>
      <c r="R912" s="24"/>
      <c r="S912" s="24"/>
      <c r="T912" s="24"/>
      <c r="U912" s="24"/>
    </row>
    <row r="913">
      <c r="A913" s="24"/>
      <c r="B913" s="24"/>
      <c r="C913" s="24"/>
      <c r="D913" s="24"/>
      <c r="E913" s="24"/>
      <c r="F913" s="24"/>
      <c r="G913" s="24"/>
      <c r="H913" s="24"/>
      <c r="I913" s="24"/>
      <c r="J913" s="24"/>
      <c r="K913" s="24"/>
      <c r="L913" s="24"/>
      <c r="M913" s="24"/>
      <c r="N913" s="24"/>
      <c r="O913" s="24"/>
      <c r="P913" s="24"/>
      <c r="Q913" s="24"/>
      <c r="R913" s="24"/>
      <c r="S913" s="24"/>
      <c r="T913" s="24"/>
      <c r="U913" s="24"/>
    </row>
    <row r="914">
      <c r="A914" s="24"/>
      <c r="B914" s="24"/>
      <c r="C914" s="24"/>
      <c r="D914" s="24"/>
      <c r="E914" s="24"/>
      <c r="F914" s="24"/>
      <c r="G914" s="24"/>
      <c r="H914" s="24"/>
      <c r="I914" s="24"/>
      <c r="J914" s="24"/>
      <c r="K914" s="24"/>
      <c r="L914" s="24"/>
      <c r="M914" s="24"/>
      <c r="N914" s="24"/>
      <c r="O914" s="24"/>
      <c r="P914" s="24"/>
      <c r="Q914" s="24"/>
      <c r="R914" s="24"/>
      <c r="S914" s="24"/>
      <c r="T914" s="24"/>
      <c r="U914" s="24"/>
    </row>
    <row r="915">
      <c r="A915" s="24"/>
      <c r="B915" s="24"/>
      <c r="C915" s="24"/>
      <c r="D915" s="24"/>
      <c r="E915" s="24"/>
      <c r="F915" s="24"/>
      <c r="G915" s="24"/>
      <c r="H915" s="24"/>
      <c r="I915" s="24"/>
      <c r="J915" s="24"/>
      <c r="K915" s="24"/>
      <c r="L915" s="24"/>
      <c r="M915" s="24"/>
      <c r="N915" s="24"/>
      <c r="O915" s="24"/>
      <c r="P915" s="24"/>
      <c r="Q915" s="24"/>
      <c r="R915" s="24"/>
      <c r="S915" s="24"/>
      <c r="T915" s="24"/>
      <c r="U915" s="24"/>
    </row>
    <row r="916">
      <c r="A916" s="24"/>
      <c r="B916" s="24"/>
      <c r="C916" s="24"/>
      <c r="D916" s="24"/>
      <c r="E916" s="24"/>
      <c r="F916" s="24"/>
      <c r="G916" s="24"/>
      <c r="H916" s="24"/>
      <c r="I916" s="24"/>
      <c r="J916" s="24"/>
      <c r="K916" s="24"/>
      <c r="L916" s="24"/>
      <c r="M916" s="24"/>
      <c r="N916" s="24"/>
      <c r="O916" s="24"/>
      <c r="P916" s="24"/>
      <c r="Q916" s="24"/>
      <c r="R916" s="24"/>
      <c r="S916" s="24"/>
      <c r="T916" s="24"/>
      <c r="U916" s="24"/>
    </row>
    <row r="917">
      <c r="A917" s="24"/>
      <c r="B917" s="24"/>
      <c r="C917" s="24"/>
      <c r="D917" s="24"/>
      <c r="E917" s="24"/>
      <c r="F917" s="24"/>
      <c r="G917" s="24"/>
      <c r="H917" s="24"/>
      <c r="I917" s="24"/>
      <c r="J917" s="24"/>
      <c r="K917" s="24"/>
      <c r="L917" s="24"/>
      <c r="M917" s="24"/>
      <c r="N917" s="24"/>
      <c r="O917" s="24"/>
      <c r="P917" s="24"/>
      <c r="Q917" s="24"/>
      <c r="R917" s="24"/>
      <c r="S917" s="24"/>
      <c r="T917" s="24"/>
      <c r="U917" s="24"/>
    </row>
    <row r="918">
      <c r="A918" s="24"/>
      <c r="B918" s="24"/>
      <c r="C918" s="24"/>
      <c r="D918" s="24"/>
      <c r="E918" s="24"/>
      <c r="F918" s="24"/>
      <c r="G918" s="24"/>
      <c r="H918" s="24"/>
      <c r="I918" s="24"/>
      <c r="J918" s="24"/>
      <c r="K918" s="24"/>
      <c r="L918" s="24"/>
      <c r="M918" s="24"/>
      <c r="N918" s="24"/>
      <c r="O918" s="24"/>
      <c r="P918" s="24"/>
      <c r="Q918" s="24"/>
      <c r="R918" s="24"/>
      <c r="S918" s="24"/>
      <c r="T918" s="24"/>
      <c r="U918" s="24"/>
    </row>
    <row r="919">
      <c r="A919" s="24"/>
      <c r="B919" s="24"/>
      <c r="C919" s="24"/>
      <c r="D919" s="24"/>
      <c r="E919" s="24"/>
      <c r="F919" s="24"/>
      <c r="G919" s="24"/>
      <c r="H919" s="24"/>
      <c r="I919" s="24"/>
      <c r="J919" s="24"/>
      <c r="K919" s="24"/>
      <c r="L919" s="24"/>
      <c r="M919" s="24"/>
      <c r="N919" s="24"/>
      <c r="O919" s="24"/>
      <c r="P919" s="24"/>
      <c r="Q919" s="24"/>
      <c r="R919" s="24"/>
      <c r="S919" s="24"/>
      <c r="T919" s="24"/>
      <c r="U919" s="24"/>
    </row>
    <row r="920">
      <c r="A920" s="24"/>
      <c r="B920" s="24"/>
      <c r="C920" s="24"/>
      <c r="D920" s="24"/>
      <c r="E920" s="24"/>
      <c r="F920" s="24"/>
      <c r="G920" s="24"/>
      <c r="H920" s="24"/>
      <c r="I920" s="24"/>
      <c r="J920" s="24"/>
      <c r="K920" s="24"/>
      <c r="L920" s="24"/>
      <c r="M920" s="24"/>
      <c r="N920" s="24"/>
      <c r="O920" s="24"/>
      <c r="P920" s="24"/>
      <c r="Q920" s="24"/>
      <c r="R920" s="24"/>
      <c r="S920" s="24"/>
      <c r="T920" s="24"/>
      <c r="U920" s="24"/>
    </row>
    <row r="921">
      <c r="A921" s="24"/>
      <c r="B921" s="24"/>
      <c r="C921" s="24"/>
      <c r="D921" s="24"/>
      <c r="E921" s="24"/>
      <c r="F921" s="24"/>
      <c r="G921" s="24"/>
      <c r="H921" s="24"/>
      <c r="I921" s="24"/>
      <c r="J921" s="24"/>
      <c r="K921" s="24"/>
      <c r="L921" s="24"/>
      <c r="M921" s="24"/>
      <c r="N921" s="24"/>
      <c r="O921" s="24"/>
      <c r="P921" s="24"/>
      <c r="Q921" s="24"/>
      <c r="R921" s="24"/>
      <c r="S921" s="24"/>
      <c r="T921" s="24"/>
      <c r="U921" s="24"/>
    </row>
    <row r="922">
      <c r="A922" s="24"/>
      <c r="B922" s="24"/>
      <c r="C922" s="24"/>
      <c r="D922" s="24"/>
      <c r="E922" s="24"/>
      <c r="F922" s="24"/>
      <c r="G922" s="24"/>
      <c r="H922" s="24"/>
      <c r="I922" s="24"/>
      <c r="J922" s="24"/>
      <c r="K922" s="24"/>
      <c r="L922" s="24"/>
      <c r="M922" s="24"/>
      <c r="N922" s="24"/>
      <c r="O922" s="24"/>
      <c r="P922" s="24"/>
      <c r="Q922" s="24"/>
      <c r="R922" s="24"/>
      <c r="S922" s="24"/>
      <c r="T922" s="24"/>
      <c r="U922" s="24"/>
    </row>
    <row r="923">
      <c r="A923" s="24"/>
      <c r="B923" s="24"/>
      <c r="C923" s="24"/>
      <c r="D923" s="24"/>
      <c r="E923" s="24"/>
      <c r="F923" s="24"/>
      <c r="G923" s="24"/>
      <c r="H923" s="24"/>
      <c r="I923" s="24"/>
      <c r="J923" s="24"/>
      <c r="K923" s="24"/>
      <c r="L923" s="24"/>
      <c r="M923" s="24"/>
      <c r="N923" s="24"/>
      <c r="O923" s="24"/>
      <c r="P923" s="24"/>
      <c r="Q923" s="24"/>
      <c r="R923" s="24"/>
      <c r="S923" s="24"/>
      <c r="T923" s="24"/>
      <c r="U923" s="24"/>
    </row>
    <row r="924">
      <c r="A924" s="24"/>
      <c r="B924" s="24"/>
      <c r="C924" s="24"/>
      <c r="D924" s="24"/>
      <c r="E924" s="24"/>
      <c r="F924" s="24"/>
      <c r="G924" s="24"/>
      <c r="H924" s="24"/>
      <c r="I924" s="24"/>
      <c r="J924" s="24"/>
      <c r="K924" s="24"/>
      <c r="L924" s="24"/>
      <c r="M924" s="24"/>
      <c r="N924" s="24"/>
      <c r="O924" s="24"/>
      <c r="P924" s="24"/>
      <c r="Q924" s="24"/>
      <c r="R924" s="24"/>
      <c r="S924" s="24"/>
      <c r="T924" s="24"/>
      <c r="U924" s="24"/>
    </row>
    <row r="925">
      <c r="A925" s="24"/>
      <c r="B925" s="24"/>
      <c r="C925" s="24"/>
      <c r="D925" s="24"/>
      <c r="E925" s="24"/>
      <c r="F925" s="24"/>
      <c r="G925" s="24"/>
      <c r="H925" s="24"/>
      <c r="I925" s="24"/>
      <c r="J925" s="24"/>
      <c r="K925" s="24"/>
      <c r="L925" s="24"/>
      <c r="M925" s="24"/>
      <c r="N925" s="24"/>
      <c r="O925" s="24"/>
      <c r="P925" s="24"/>
      <c r="Q925" s="24"/>
      <c r="R925" s="24"/>
      <c r="S925" s="24"/>
      <c r="T925" s="24"/>
      <c r="U925" s="24"/>
    </row>
    <row r="926">
      <c r="A926" s="24"/>
      <c r="B926" s="24"/>
      <c r="C926" s="24"/>
      <c r="D926" s="24"/>
      <c r="E926" s="24"/>
      <c r="F926" s="24"/>
      <c r="G926" s="24"/>
      <c r="H926" s="24"/>
      <c r="I926" s="24"/>
      <c r="J926" s="24"/>
      <c r="K926" s="24"/>
      <c r="L926" s="24"/>
      <c r="M926" s="24"/>
      <c r="N926" s="24"/>
      <c r="O926" s="24"/>
      <c r="P926" s="24"/>
      <c r="Q926" s="24"/>
      <c r="R926" s="24"/>
      <c r="S926" s="24"/>
      <c r="T926" s="24"/>
      <c r="U926" s="24"/>
    </row>
    <row r="927">
      <c r="A927" s="24"/>
      <c r="B927" s="24"/>
      <c r="C927" s="24"/>
      <c r="D927" s="24"/>
      <c r="E927" s="24"/>
      <c r="F927" s="24"/>
      <c r="G927" s="24"/>
      <c r="H927" s="24"/>
      <c r="I927" s="24"/>
      <c r="J927" s="24"/>
      <c r="K927" s="24"/>
      <c r="L927" s="24"/>
      <c r="M927" s="24"/>
      <c r="N927" s="24"/>
      <c r="O927" s="24"/>
      <c r="P927" s="24"/>
      <c r="Q927" s="24"/>
      <c r="R927" s="24"/>
      <c r="S927" s="24"/>
      <c r="T927" s="24"/>
      <c r="U927" s="24"/>
    </row>
    <row r="928">
      <c r="A928" s="24"/>
      <c r="B928" s="24"/>
      <c r="C928" s="24"/>
      <c r="D928" s="24"/>
      <c r="E928" s="24"/>
      <c r="F928" s="24"/>
      <c r="G928" s="24"/>
      <c r="H928" s="24"/>
      <c r="I928" s="24"/>
      <c r="J928" s="24"/>
      <c r="K928" s="24"/>
      <c r="L928" s="24"/>
      <c r="M928" s="24"/>
      <c r="N928" s="24"/>
      <c r="O928" s="24"/>
      <c r="P928" s="24"/>
      <c r="Q928" s="24"/>
      <c r="R928" s="24"/>
      <c r="S928" s="24"/>
      <c r="T928" s="24"/>
      <c r="U928" s="24"/>
    </row>
    <row r="929">
      <c r="A929" s="24"/>
      <c r="B929" s="24"/>
      <c r="C929" s="24"/>
      <c r="D929" s="24"/>
      <c r="E929" s="24"/>
      <c r="F929" s="24"/>
      <c r="G929" s="24"/>
      <c r="H929" s="24"/>
      <c r="I929" s="24"/>
      <c r="J929" s="24"/>
      <c r="K929" s="24"/>
      <c r="L929" s="24"/>
      <c r="M929" s="24"/>
      <c r="N929" s="24"/>
      <c r="O929" s="24"/>
      <c r="P929" s="24"/>
      <c r="Q929" s="24"/>
      <c r="R929" s="24"/>
      <c r="S929" s="24"/>
      <c r="T929" s="24"/>
      <c r="U929" s="24"/>
    </row>
    <row r="930">
      <c r="A930" s="24"/>
      <c r="B930" s="24"/>
      <c r="C930" s="24"/>
      <c r="D930" s="24"/>
      <c r="E930" s="24"/>
      <c r="F930" s="24"/>
      <c r="G930" s="24"/>
      <c r="H930" s="24"/>
      <c r="I930" s="24"/>
      <c r="J930" s="24"/>
      <c r="K930" s="24"/>
      <c r="L930" s="24"/>
      <c r="M930" s="24"/>
      <c r="N930" s="24"/>
      <c r="O930" s="24"/>
      <c r="P930" s="24"/>
      <c r="Q930" s="24"/>
      <c r="R930" s="24"/>
      <c r="S930" s="24"/>
      <c r="T930" s="24"/>
      <c r="U930" s="24"/>
    </row>
    <row r="931">
      <c r="A931" s="24"/>
      <c r="B931" s="24"/>
      <c r="C931" s="24"/>
      <c r="D931" s="24"/>
      <c r="E931" s="24"/>
      <c r="F931" s="24"/>
      <c r="G931" s="24"/>
      <c r="H931" s="24"/>
      <c r="I931" s="24"/>
      <c r="J931" s="24"/>
      <c r="K931" s="24"/>
      <c r="L931" s="24"/>
      <c r="M931" s="24"/>
      <c r="N931" s="24"/>
      <c r="O931" s="24"/>
      <c r="P931" s="24"/>
      <c r="Q931" s="24"/>
      <c r="R931" s="24"/>
      <c r="S931" s="24"/>
      <c r="T931" s="24"/>
      <c r="U931" s="24"/>
    </row>
    <row r="932">
      <c r="A932" s="24"/>
      <c r="B932" s="24"/>
      <c r="C932" s="24"/>
      <c r="D932" s="24"/>
      <c r="E932" s="24"/>
      <c r="F932" s="24"/>
      <c r="G932" s="24"/>
      <c r="H932" s="24"/>
      <c r="I932" s="24"/>
      <c r="J932" s="24"/>
      <c r="K932" s="24"/>
      <c r="L932" s="24"/>
      <c r="M932" s="24"/>
      <c r="N932" s="24"/>
      <c r="O932" s="24"/>
      <c r="P932" s="24"/>
      <c r="Q932" s="24"/>
      <c r="R932" s="24"/>
      <c r="S932" s="24"/>
      <c r="T932" s="24"/>
      <c r="U932" s="24"/>
    </row>
    <row r="933">
      <c r="A933" s="24"/>
      <c r="B933" s="24"/>
      <c r="C933" s="24"/>
      <c r="D933" s="24"/>
      <c r="E933" s="24"/>
      <c r="F933" s="24"/>
      <c r="G933" s="24"/>
      <c r="H933" s="24"/>
      <c r="I933" s="24"/>
      <c r="J933" s="24"/>
      <c r="K933" s="24"/>
      <c r="L933" s="24"/>
      <c r="M933" s="24"/>
      <c r="N933" s="24"/>
      <c r="O933" s="24"/>
      <c r="P933" s="24"/>
      <c r="Q933" s="24"/>
      <c r="R933" s="24"/>
      <c r="S933" s="24"/>
      <c r="T933" s="24"/>
      <c r="U933" s="24"/>
    </row>
    <row r="934">
      <c r="A934" s="24"/>
      <c r="B934" s="24"/>
      <c r="C934" s="24"/>
      <c r="D934" s="24"/>
      <c r="E934" s="24"/>
      <c r="F934" s="24"/>
      <c r="G934" s="24"/>
      <c r="H934" s="24"/>
      <c r="I934" s="24"/>
      <c r="J934" s="24"/>
      <c r="K934" s="24"/>
      <c r="L934" s="24"/>
      <c r="M934" s="24"/>
      <c r="N934" s="24"/>
      <c r="O934" s="24"/>
      <c r="P934" s="24"/>
      <c r="Q934" s="24"/>
      <c r="R934" s="24"/>
      <c r="S934" s="24"/>
      <c r="T934" s="24"/>
      <c r="U934" s="24"/>
    </row>
    <row r="935">
      <c r="A935" s="24"/>
      <c r="B935" s="24"/>
      <c r="C935" s="24"/>
      <c r="D935" s="24"/>
      <c r="E935" s="24"/>
      <c r="F935" s="24"/>
      <c r="G935" s="24"/>
      <c r="H935" s="24"/>
      <c r="I935" s="24"/>
      <c r="J935" s="24"/>
      <c r="K935" s="24"/>
      <c r="L935" s="24"/>
      <c r="M935" s="24"/>
      <c r="N935" s="24"/>
      <c r="O935" s="24"/>
      <c r="P935" s="24"/>
      <c r="Q935" s="24"/>
      <c r="R935" s="24"/>
      <c r="S935" s="24"/>
      <c r="T935" s="24"/>
      <c r="U935" s="24"/>
    </row>
    <row r="936">
      <c r="A936" s="24"/>
      <c r="B936" s="24"/>
      <c r="C936" s="24"/>
      <c r="D936" s="24"/>
      <c r="E936" s="24"/>
      <c r="F936" s="24"/>
      <c r="G936" s="24"/>
      <c r="H936" s="24"/>
      <c r="I936" s="24"/>
      <c r="J936" s="24"/>
      <c r="K936" s="24"/>
      <c r="L936" s="24"/>
      <c r="M936" s="24"/>
      <c r="N936" s="24"/>
      <c r="O936" s="24"/>
      <c r="P936" s="24"/>
      <c r="Q936" s="24"/>
      <c r="R936" s="24"/>
      <c r="S936" s="24"/>
      <c r="T936" s="24"/>
      <c r="U936" s="24"/>
    </row>
    <row r="937">
      <c r="A937" s="24"/>
      <c r="B937" s="24"/>
      <c r="C937" s="24"/>
      <c r="D937" s="24"/>
      <c r="E937" s="24"/>
      <c r="F937" s="24"/>
      <c r="G937" s="24"/>
      <c r="H937" s="24"/>
      <c r="I937" s="24"/>
      <c r="J937" s="24"/>
      <c r="K937" s="24"/>
      <c r="L937" s="24"/>
      <c r="M937" s="24"/>
      <c r="N937" s="24"/>
      <c r="O937" s="24"/>
      <c r="P937" s="24"/>
      <c r="Q937" s="24"/>
      <c r="R937" s="24"/>
      <c r="S937" s="24"/>
      <c r="T937" s="24"/>
      <c r="U937" s="24"/>
    </row>
    <row r="938">
      <c r="A938" s="24"/>
      <c r="B938" s="24"/>
      <c r="C938" s="24"/>
      <c r="D938" s="24"/>
      <c r="E938" s="24"/>
      <c r="F938" s="24"/>
      <c r="G938" s="24"/>
      <c r="H938" s="24"/>
      <c r="I938" s="24"/>
      <c r="J938" s="24"/>
      <c r="K938" s="24"/>
      <c r="L938" s="24"/>
      <c r="M938" s="24"/>
      <c r="N938" s="24"/>
      <c r="O938" s="24"/>
      <c r="P938" s="24"/>
      <c r="Q938" s="24"/>
      <c r="R938" s="24"/>
      <c r="S938" s="24"/>
      <c r="T938" s="24"/>
      <c r="U938" s="24"/>
    </row>
    <row r="939">
      <c r="A939" s="24"/>
      <c r="B939" s="24"/>
      <c r="C939" s="24"/>
      <c r="D939" s="24"/>
      <c r="E939" s="24"/>
      <c r="F939" s="24"/>
      <c r="G939" s="24"/>
      <c r="H939" s="24"/>
      <c r="I939" s="24"/>
      <c r="J939" s="24"/>
      <c r="K939" s="24"/>
      <c r="L939" s="24"/>
      <c r="M939" s="24"/>
      <c r="N939" s="24"/>
      <c r="O939" s="24"/>
      <c r="P939" s="24"/>
      <c r="Q939" s="24"/>
      <c r="R939" s="24"/>
      <c r="S939" s="24"/>
      <c r="T939" s="24"/>
      <c r="U939" s="24"/>
    </row>
    <row r="940">
      <c r="A940" s="24"/>
      <c r="B940" s="24"/>
      <c r="C940" s="24"/>
      <c r="D940" s="24"/>
      <c r="E940" s="24"/>
      <c r="F940" s="24"/>
      <c r="G940" s="24"/>
      <c r="H940" s="24"/>
      <c r="I940" s="24"/>
      <c r="J940" s="24"/>
      <c r="K940" s="24"/>
      <c r="L940" s="24"/>
      <c r="M940" s="24"/>
      <c r="N940" s="24"/>
      <c r="O940" s="24"/>
      <c r="P940" s="24"/>
      <c r="Q940" s="24"/>
      <c r="R940" s="24"/>
      <c r="S940" s="24"/>
      <c r="T940" s="24"/>
      <c r="U940" s="24"/>
    </row>
    <row r="941">
      <c r="A941" s="24"/>
      <c r="B941" s="24"/>
      <c r="C941" s="24"/>
      <c r="D941" s="24"/>
      <c r="E941" s="24"/>
      <c r="F941" s="24"/>
      <c r="G941" s="24"/>
      <c r="H941" s="24"/>
      <c r="I941" s="24"/>
      <c r="J941" s="24"/>
      <c r="K941" s="24"/>
      <c r="L941" s="24"/>
      <c r="M941" s="24"/>
      <c r="N941" s="24"/>
      <c r="O941" s="24"/>
      <c r="P941" s="24"/>
      <c r="Q941" s="24"/>
      <c r="R941" s="24"/>
      <c r="S941" s="24"/>
      <c r="T941" s="24"/>
      <c r="U941" s="24"/>
    </row>
    <row r="942">
      <c r="A942" s="24"/>
      <c r="B942" s="24"/>
      <c r="C942" s="24"/>
      <c r="D942" s="24"/>
      <c r="E942" s="24"/>
      <c r="F942" s="24"/>
      <c r="G942" s="24"/>
      <c r="H942" s="24"/>
      <c r="I942" s="24"/>
      <c r="J942" s="24"/>
      <c r="K942" s="24"/>
      <c r="L942" s="24"/>
      <c r="M942" s="24"/>
      <c r="N942" s="24"/>
      <c r="O942" s="24"/>
      <c r="P942" s="24"/>
      <c r="Q942" s="24"/>
      <c r="R942" s="24"/>
      <c r="S942" s="24"/>
      <c r="T942" s="24"/>
      <c r="U942" s="24"/>
    </row>
    <row r="943">
      <c r="A943" s="24"/>
      <c r="B943" s="24"/>
      <c r="C943" s="24"/>
      <c r="D943" s="24"/>
      <c r="E943" s="24"/>
      <c r="F943" s="24"/>
      <c r="G943" s="24"/>
      <c r="H943" s="24"/>
      <c r="I943" s="24"/>
      <c r="J943" s="24"/>
      <c r="K943" s="24"/>
      <c r="L943" s="24"/>
      <c r="M943" s="24"/>
      <c r="N943" s="24"/>
      <c r="O943" s="24"/>
      <c r="P943" s="24"/>
      <c r="Q943" s="24"/>
      <c r="R943" s="24"/>
      <c r="S943" s="24"/>
      <c r="T943" s="24"/>
      <c r="U943" s="24"/>
    </row>
    <row r="944">
      <c r="A944" s="24"/>
      <c r="B944" s="24"/>
      <c r="C944" s="24"/>
      <c r="D944" s="24"/>
      <c r="E944" s="24"/>
      <c r="F944" s="24"/>
      <c r="G944" s="24"/>
      <c r="H944" s="24"/>
      <c r="I944" s="24"/>
      <c r="J944" s="24"/>
      <c r="K944" s="24"/>
      <c r="L944" s="24"/>
      <c r="M944" s="24"/>
      <c r="N944" s="24"/>
      <c r="O944" s="24"/>
      <c r="P944" s="24"/>
      <c r="Q944" s="24"/>
      <c r="R944" s="24"/>
      <c r="S944" s="24"/>
      <c r="T944" s="24"/>
      <c r="U944" s="24"/>
    </row>
    <row r="945">
      <c r="A945" s="24"/>
      <c r="B945" s="24"/>
      <c r="C945" s="24"/>
      <c r="D945" s="24"/>
      <c r="E945" s="24"/>
      <c r="F945" s="24"/>
      <c r="G945" s="24"/>
      <c r="H945" s="24"/>
      <c r="I945" s="24"/>
      <c r="J945" s="24"/>
      <c r="K945" s="24"/>
      <c r="L945" s="24"/>
      <c r="M945" s="24"/>
      <c r="N945" s="24"/>
      <c r="O945" s="24"/>
      <c r="P945" s="24"/>
      <c r="Q945" s="24"/>
      <c r="R945" s="24"/>
      <c r="S945" s="24"/>
      <c r="T945" s="24"/>
      <c r="U945" s="24"/>
    </row>
    <row r="946">
      <c r="A946" s="24"/>
      <c r="B946" s="24"/>
      <c r="C946" s="24"/>
      <c r="D946" s="24"/>
      <c r="E946" s="24"/>
      <c r="F946" s="24"/>
      <c r="G946" s="24"/>
      <c r="H946" s="24"/>
      <c r="I946" s="24"/>
      <c r="J946" s="24"/>
      <c r="K946" s="24"/>
      <c r="L946" s="24"/>
      <c r="M946" s="24"/>
      <c r="N946" s="24"/>
      <c r="O946" s="24"/>
      <c r="P946" s="24"/>
      <c r="Q946" s="24"/>
      <c r="R946" s="24"/>
      <c r="S946" s="24"/>
      <c r="T946" s="24"/>
      <c r="U946" s="24"/>
    </row>
    <row r="947">
      <c r="A947" s="24"/>
      <c r="B947" s="24"/>
      <c r="C947" s="24"/>
      <c r="D947" s="24"/>
      <c r="E947" s="24"/>
      <c r="F947" s="24"/>
      <c r="G947" s="24"/>
      <c r="H947" s="24"/>
      <c r="I947" s="24"/>
      <c r="J947" s="24"/>
      <c r="K947" s="24"/>
      <c r="L947" s="24"/>
      <c r="M947" s="24"/>
      <c r="N947" s="24"/>
      <c r="O947" s="24"/>
      <c r="P947" s="24"/>
      <c r="Q947" s="24"/>
      <c r="R947" s="24"/>
      <c r="S947" s="24"/>
      <c r="T947" s="24"/>
      <c r="U947" s="24"/>
    </row>
    <row r="948">
      <c r="A948" s="24"/>
      <c r="B948" s="24"/>
      <c r="C948" s="24"/>
      <c r="D948" s="24"/>
      <c r="E948" s="24"/>
      <c r="F948" s="24"/>
      <c r="G948" s="24"/>
      <c r="H948" s="24"/>
      <c r="I948" s="24"/>
      <c r="J948" s="24"/>
      <c r="K948" s="24"/>
      <c r="L948" s="24"/>
      <c r="M948" s="24"/>
      <c r="N948" s="24"/>
      <c r="O948" s="24"/>
      <c r="P948" s="24"/>
      <c r="Q948" s="24"/>
      <c r="R948" s="24"/>
      <c r="S948" s="24"/>
      <c r="T948" s="24"/>
      <c r="U948" s="24"/>
    </row>
    <row r="949">
      <c r="A949" s="24"/>
      <c r="B949" s="24"/>
      <c r="C949" s="24"/>
      <c r="D949" s="24"/>
      <c r="E949" s="24"/>
      <c r="F949" s="24"/>
      <c r="G949" s="24"/>
      <c r="H949" s="24"/>
      <c r="I949" s="24"/>
      <c r="J949" s="24"/>
      <c r="K949" s="24"/>
      <c r="L949" s="24"/>
      <c r="M949" s="24"/>
      <c r="N949" s="24"/>
      <c r="O949" s="24"/>
      <c r="P949" s="24"/>
      <c r="Q949" s="24"/>
      <c r="R949" s="24"/>
      <c r="S949" s="24"/>
      <c r="T949" s="24"/>
      <c r="U949" s="24"/>
    </row>
    <row r="950">
      <c r="A950" s="24"/>
      <c r="B950" s="24"/>
      <c r="C950" s="24"/>
      <c r="D950" s="24"/>
      <c r="E950" s="24"/>
      <c r="F950" s="24"/>
      <c r="G950" s="24"/>
      <c r="H950" s="24"/>
      <c r="I950" s="24"/>
      <c r="J950" s="24"/>
      <c r="K950" s="24"/>
      <c r="L950" s="24"/>
      <c r="M950" s="24"/>
      <c r="N950" s="24"/>
      <c r="O950" s="24"/>
      <c r="P950" s="24"/>
      <c r="Q950" s="24"/>
      <c r="R950" s="24"/>
      <c r="S950" s="24"/>
      <c r="T950" s="24"/>
      <c r="U950" s="24"/>
    </row>
    <row r="951">
      <c r="A951" s="24"/>
      <c r="B951" s="24"/>
      <c r="C951" s="24"/>
      <c r="D951" s="24"/>
      <c r="E951" s="24"/>
      <c r="F951" s="24"/>
      <c r="G951" s="24"/>
      <c r="H951" s="24"/>
      <c r="I951" s="24"/>
      <c r="J951" s="24"/>
      <c r="K951" s="24"/>
      <c r="L951" s="24"/>
      <c r="M951" s="24"/>
      <c r="N951" s="24"/>
      <c r="O951" s="24"/>
      <c r="P951" s="24"/>
      <c r="Q951" s="24"/>
      <c r="R951" s="24"/>
      <c r="S951" s="24"/>
      <c r="T951" s="24"/>
      <c r="U951" s="24"/>
    </row>
    <row r="952">
      <c r="A952" s="24"/>
      <c r="B952" s="24"/>
      <c r="C952" s="24"/>
      <c r="D952" s="24"/>
      <c r="E952" s="24"/>
      <c r="F952" s="24"/>
      <c r="G952" s="24"/>
      <c r="H952" s="24"/>
      <c r="I952" s="24"/>
      <c r="J952" s="24"/>
      <c r="K952" s="24"/>
      <c r="L952" s="24"/>
      <c r="M952" s="24"/>
      <c r="N952" s="24"/>
      <c r="O952" s="24"/>
      <c r="P952" s="24"/>
      <c r="Q952" s="24"/>
      <c r="R952" s="24"/>
      <c r="S952" s="24"/>
      <c r="T952" s="24"/>
      <c r="U952" s="24"/>
    </row>
    <row r="953">
      <c r="A953" s="24"/>
      <c r="B953" s="24"/>
      <c r="C953" s="24"/>
      <c r="D953" s="24"/>
      <c r="E953" s="24"/>
      <c r="F953" s="24"/>
      <c r="G953" s="24"/>
      <c r="H953" s="24"/>
      <c r="I953" s="24"/>
      <c r="J953" s="24"/>
      <c r="K953" s="24"/>
      <c r="L953" s="24"/>
      <c r="M953" s="24"/>
      <c r="N953" s="24"/>
      <c r="O953" s="24"/>
      <c r="P953" s="24"/>
      <c r="Q953" s="24"/>
      <c r="R953" s="24"/>
      <c r="S953" s="24"/>
      <c r="T953" s="24"/>
      <c r="U953" s="24"/>
    </row>
    <row r="954">
      <c r="A954" s="24"/>
      <c r="B954" s="24"/>
      <c r="C954" s="24"/>
      <c r="D954" s="24"/>
      <c r="E954" s="24"/>
      <c r="F954" s="24"/>
      <c r="G954" s="24"/>
      <c r="H954" s="24"/>
      <c r="I954" s="24"/>
      <c r="J954" s="24"/>
      <c r="K954" s="24"/>
      <c r="L954" s="24"/>
      <c r="M954" s="24"/>
      <c r="N954" s="24"/>
      <c r="O954" s="24"/>
      <c r="P954" s="24"/>
      <c r="Q954" s="24"/>
      <c r="R954" s="24"/>
      <c r="S954" s="24"/>
      <c r="T954" s="24"/>
      <c r="U954" s="24"/>
    </row>
    <row r="955">
      <c r="A955" s="24"/>
      <c r="B955" s="24"/>
      <c r="C955" s="24"/>
      <c r="D955" s="24"/>
      <c r="E955" s="24"/>
      <c r="F955" s="24"/>
      <c r="G955" s="24"/>
      <c r="H955" s="24"/>
      <c r="I955" s="24"/>
      <c r="J955" s="24"/>
      <c r="K955" s="24"/>
      <c r="L955" s="24"/>
      <c r="M955" s="24"/>
      <c r="N955" s="24"/>
      <c r="O955" s="24"/>
      <c r="P955" s="24"/>
      <c r="Q955" s="24"/>
      <c r="R955" s="24"/>
      <c r="S955" s="24"/>
      <c r="T955" s="24"/>
      <c r="U955" s="24"/>
    </row>
    <row r="956">
      <c r="A956" s="24"/>
      <c r="B956" s="24"/>
      <c r="C956" s="24"/>
      <c r="D956" s="24"/>
      <c r="E956" s="24"/>
      <c r="F956" s="24"/>
      <c r="G956" s="24"/>
      <c r="H956" s="24"/>
      <c r="I956" s="24"/>
      <c r="J956" s="24"/>
      <c r="K956" s="24"/>
      <c r="L956" s="24"/>
      <c r="M956" s="24"/>
      <c r="N956" s="24"/>
      <c r="O956" s="24"/>
      <c r="P956" s="24"/>
      <c r="Q956" s="24"/>
      <c r="R956" s="24"/>
      <c r="S956" s="24"/>
      <c r="T956" s="24"/>
      <c r="U956" s="24"/>
    </row>
    <row r="957">
      <c r="A957" s="24"/>
      <c r="B957" s="24"/>
      <c r="C957" s="24"/>
      <c r="D957" s="24"/>
      <c r="E957" s="24"/>
      <c r="F957" s="24"/>
      <c r="G957" s="24"/>
      <c r="H957" s="24"/>
      <c r="I957" s="24"/>
      <c r="J957" s="24"/>
      <c r="K957" s="24"/>
      <c r="L957" s="24"/>
      <c r="M957" s="24"/>
      <c r="N957" s="24"/>
      <c r="O957" s="24"/>
      <c r="P957" s="24"/>
      <c r="Q957" s="24"/>
      <c r="R957" s="24"/>
      <c r="S957" s="24"/>
      <c r="T957" s="24"/>
      <c r="U957" s="24"/>
    </row>
    <row r="958">
      <c r="A958" s="24"/>
      <c r="B958" s="24"/>
      <c r="C958" s="24"/>
      <c r="D958" s="24"/>
      <c r="E958" s="24"/>
      <c r="F958" s="24"/>
      <c r="G958" s="24"/>
      <c r="H958" s="24"/>
      <c r="I958" s="24"/>
      <c r="J958" s="24"/>
      <c r="K958" s="24"/>
      <c r="L958" s="24"/>
      <c r="M958" s="24"/>
      <c r="N958" s="24"/>
      <c r="O958" s="24"/>
      <c r="P958" s="24"/>
      <c r="Q958" s="24"/>
      <c r="R958" s="24"/>
      <c r="S958" s="24"/>
      <c r="T958" s="24"/>
      <c r="U958" s="24"/>
    </row>
    <row r="959">
      <c r="A959" s="24"/>
      <c r="B959" s="24"/>
      <c r="C959" s="24"/>
      <c r="D959" s="24"/>
      <c r="E959" s="24"/>
      <c r="F959" s="24"/>
      <c r="G959" s="24"/>
      <c r="H959" s="24"/>
      <c r="I959" s="24"/>
      <c r="J959" s="24"/>
      <c r="K959" s="24"/>
      <c r="L959" s="24"/>
      <c r="M959" s="24"/>
      <c r="N959" s="24"/>
      <c r="O959" s="24"/>
      <c r="P959" s="24"/>
      <c r="Q959" s="24"/>
      <c r="R959" s="24"/>
      <c r="S959" s="24"/>
      <c r="T959" s="24"/>
      <c r="U959" s="24"/>
    </row>
    <row r="960">
      <c r="A960" s="24"/>
      <c r="B960" s="24"/>
      <c r="C960" s="24"/>
      <c r="D960" s="24"/>
      <c r="E960" s="24"/>
      <c r="F960" s="24"/>
      <c r="G960" s="24"/>
      <c r="H960" s="24"/>
      <c r="I960" s="24"/>
      <c r="J960" s="24"/>
      <c r="K960" s="24"/>
      <c r="L960" s="24"/>
      <c r="M960" s="24"/>
      <c r="N960" s="24"/>
      <c r="O960" s="24"/>
      <c r="P960" s="24"/>
      <c r="Q960" s="24"/>
      <c r="R960" s="24"/>
      <c r="S960" s="24"/>
      <c r="T960" s="24"/>
      <c r="U960" s="24"/>
    </row>
    <row r="961">
      <c r="A961" s="24"/>
      <c r="B961" s="24"/>
      <c r="C961" s="24"/>
      <c r="D961" s="24"/>
      <c r="E961" s="24"/>
      <c r="F961" s="24"/>
      <c r="G961" s="24"/>
      <c r="H961" s="24"/>
      <c r="I961" s="24"/>
      <c r="J961" s="24"/>
      <c r="K961" s="24"/>
      <c r="L961" s="24"/>
      <c r="M961" s="24"/>
      <c r="N961" s="24"/>
      <c r="O961" s="24"/>
      <c r="P961" s="24"/>
      <c r="Q961" s="24"/>
      <c r="R961" s="24"/>
      <c r="S961" s="24"/>
      <c r="T961" s="24"/>
      <c r="U961" s="24"/>
    </row>
    <row r="962">
      <c r="A962" s="24"/>
      <c r="B962" s="24"/>
      <c r="C962" s="24"/>
      <c r="D962" s="24"/>
      <c r="E962" s="24"/>
      <c r="F962" s="24"/>
      <c r="G962" s="24"/>
      <c r="H962" s="24"/>
      <c r="I962" s="24"/>
      <c r="J962" s="24"/>
      <c r="K962" s="24"/>
      <c r="L962" s="24"/>
      <c r="M962" s="24"/>
      <c r="N962" s="24"/>
      <c r="O962" s="24"/>
      <c r="P962" s="24"/>
      <c r="Q962" s="24"/>
      <c r="R962" s="24"/>
      <c r="S962" s="24"/>
      <c r="T962" s="24"/>
      <c r="U962" s="24"/>
    </row>
    <row r="963">
      <c r="A963" s="24"/>
      <c r="B963" s="24"/>
      <c r="C963" s="24"/>
      <c r="D963" s="24"/>
      <c r="E963" s="24"/>
      <c r="F963" s="24"/>
      <c r="G963" s="24"/>
      <c r="H963" s="24"/>
      <c r="I963" s="24"/>
      <c r="J963" s="24"/>
      <c r="K963" s="24"/>
      <c r="L963" s="24"/>
      <c r="M963" s="24"/>
      <c r="N963" s="24"/>
      <c r="O963" s="24"/>
      <c r="P963" s="24"/>
      <c r="Q963" s="24"/>
      <c r="R963" s="24"/>
      <c r="S963" s="24"/>
      <c r="T963" s="24"/>
      <c r="U963" s="24"/>
    </row>
    <row r="964">
      <c r="A964" s="24"/>
      <c r="B964" s="24"/>
      <c r="C964" s="24"/>
      <c r="D964" s="24"/>
      <c r="E964" s="24"/>
      <c r="F964" s="24"/>
      <c r="G964" s="24"/>
      <c r="H964" s="24"/>
      <c r="I964" s="24"/>
      <c r="J964" s="24"/>
      <c r="K964" s="24"/>
      <c r="L964" s="24"/>
      <c r="M964" s="24"/>
      <c r="N964" s="24"/>
      <c r="O964" s="24"/>
      <c r="P964" s="24"/>
      <c r="Q964" s="24"/>
      <c r="R964" s="24"/>
      <c r="S964" s="24"/>
      <c r="T964" s="24"/>
      <c r="U964" s="24"/>
    </row>
    <row r="965">
      <c r="A965" s="24"/>
      <c r="B965" s="24"/>
      <c r="C965" s="24"/>
      <c r="D965" s="24"/>
      <c r="E965" s="24"/>
      <c r="F965" s="24"/>
      <c r="G965" s="24"/>
      <c r="H965" s="24"/>
      <c r="I965" s="24"/>
      <c r="J965" s="24"/>
      <c r="K965" s="24"/>
      <c r="L965" s="24"/>
      <c r="M965" s="24"/>
      <c r="N965" s="24"/>
      <c r="O965" s="24"/>
      <c r="P965" s="24"/>
      <c r="Q965" s="24"/>
      <c r="R965" s="24"/>
      <c r="S965" s="24"/>
      <c r="T965" s="24"/>
      <c r="U965" s="24"/>
    </row>
    <row r="966">
      <c r="A966" s="24"/>
      <c r="B966" s="24"/>
      <c r="C966" s="24"/>
      <c r="D966" s="24"/>
      <c r="E966" s="24"/>
      <c r="F966" s="24"/>
      <c r="G966" s="24"/>
      <c r="H966" s="24"/>
      <c r="I966" s="24"/>
      <c r="J966" s="24"/>
      <c r="K966" s="24"/>
      <c r="L966" s="24"/>
      <c r="M966" s="24"/>
      <c r="N966" s="24"/>
      <c r="O966" s="24"/>
      <c r="P966" s="24"/>
      <c r="Q966" s="24"/>
      <c r="R966" s="24"/>
      <c r="S966" s="24"/>
      <c r="T966" s="24"/>
      <c r="U966" s="24"/>
    </row>
    <row r="967">
      <c r="A967" s="24"/>
      <c r="B967" s="24"/>
      <c r="C967" s="24"/>
      <c r="D967" s="24"/>
      <c r="E967" s="24"/>
      <c r="F967" s="24"/>
      <c r="G967" s="24"/>
      <c r="H967" s="24"/>
      <c r="I967" s="24"/>
      <c r="J967" s="24"/>
      <c r="K967" s="24"/>
      <c r="L967" s="24"/>
      <c r="M967" s="24"/>
      <c r="N967" s="24"/>
      <c r="O967" s="24"/>
      <c r="P967" s="24"/>
      <c r="Q967" s="24"/>
      <c r="R967" s="24"/>
      <c r="S967" s="24"/>
      <c r="T967" s="24"/>
      <c r="U967" s="24"/>
    </row>
    <row r="968">
      <c r="A968" s="24"/>
      <c r="B968" s="24"/>
      <c r="C968" s="24"/>
      <c r="D968" s="24"/>
      <c r="E968" s="24"/>
      <c r="F968" s="24"/>
      <c r="G968" s="24"/>
      <c r="H968" s="24"/>
      <c r="I968" s="24"/>
      <c r="J968" s="24"/>
      <c r="K968" s="24"/>
      <c r="L968" s="24"/>
      <c r="M968" s="24"/>
      <c r="N968" s="24"/>
      <c r="O968" s="24"/>
      <c r="P968" s="24"/>
      <c r="Q968" s="24"/>
      <c r="R968" s="24"/>
      <c r="S968" s="24"/>
      <c r="T968" s="24"/>
      <c r="U968" s="24"/>
    </row>
    <row r="969">
      <c r="A969" s="24"/>
      <c r="B969" s="24"/>
      <c r="C969" s="24"/>
      <c r="D969" s="24"/>
      <c r="E969" s="24"/>
      <c r="F969" s="24"/>
      <c r="G969" s="24"/>
      <c r="H969" s="24"/>
      <c r="I969" s="24"/>
      <c r="J969" s="24"/>
      <c r="K969" s="24"/>
      <c r="L969" s="24"/>
      <c r="M969" s="24"/>
      <c r="N969" s="24"/>
      <c r="O969" s="24"/>
      <c r="P969" s="24"/>
      <c r="Q969" s="24"/>
      <c r="R969" s="24"/>
      <c r="S969" s="24"/>
      <c r="T969" s="24"/>
      <c r="U969" s="24"/>
    </row>
    <row r="970">
      <c r="A970" s="24"/>
      <c r="B970" s="24"/>
      <c r="C970" s="24"/>
      <c r="D970" s="24"/>
      <c r="E970" s="24"/>
      <c r="F970" s="24"/>
      <c r="G970" s="24"/>
      <c r="H970" s="24"/>
      <c r="I970" s="24"/>
      <c r="J970" s="24"/>
      <c r="K970" s="24"/>
      <c r="L970" s="24"/>
      <c r="M970" s="24"/>
      <c r="N970" s="24"/>
      <c r="O970" s="24"/>
      <c r="P970" s="24"/>
      <c r="Q970" s="24"/>
      <c r="R970" s="24"/>
      <c r="S970" s="24"/>
      <c r="T970" s="24"/>
      <c r="U970" s="24"/>
    </row>
    <row r="971">
      <c r="A971" s="24"/>
      <c r="B971" s="24"/>
      <c r="C971" s="24"/>
      <c r="D971" s="24"/>
      <c r="E971" s="24"/>
      <c r="F971" s="24"/>
      <c r="G971" s="24"/>
      <c r="H971" s="24"/>
      <c r="I971" s="24"/>
      <c r="J971" s="24"/>
      <c r="K971" s="24"/>
      <c r="L971" s="24"/>
      <c r="M971" s="24"/>
      <c r="N971" s="24"/>
      <c r="O971" s="24"/>
      <c r="P971" s="24"/>
      <c r="Q971" s="24"/>
      <c r="R971" s="24"/>
      <c r="S971" s="24"/>
      <c r="T971" s="24"/>
      <c r="U971" s="24"/>
    </row>
    <row r="972">
      <c r="A972" s="24"/>
      <c r="B972" s="24"/>
      <c r="C972" s="24"/>
      <c r="D972" s="24"/>
      <c r="E972" s="24"/>
      <c r="F972" s="24"/>
      <c r="G972" s="24"/>
      <c r="H972" s="24"/>
      <c r="I972" s="24"/>
      <c r="J972" s="24"/>
      <c r="K972" s="24"/>
      <c r="L972" s="24"/>
      <c r="M972" s="24"/>
      <c r="N972" s="24"/>
      <c r="O972" s="24"/>
      <c r="P972" s="24"/>
      <c r="Q972" s="24"/>
      <c r="R972" s="24"/>
      <c r="S972" s="24"/>
      <c r="T972" s="24"/>
      <c r="U972" s="24"/>
    </row>
    <row r="973">
      <c r="A973" s="24"/>
      <c r="B973" s="24"/>
      <c r="C973" s="24"/>
      <c r="D973" s="24"/>
      <c r="E973" s="24"/>
      <c r="F973" s="24"/>
      <c r="G973" s="24"/>
      <c r="H973" s="24"/>
      <c r="I973" s="24"/>
      <c r="J973" s="24"/>
      <c r="K973" s="24"/>
      <c r="L973" s="24"/>
      <c r="M973" s="24"/>
      <c r="N973" s="24"/>
      <c r="O973" s="24"/>
      <c r="P973" s="24"/>
      <c r="Q973" s="24"/>
      <c r="R973" s="24"/>
      <c r="S973" s="24"/>
      <c r="T973" s="24"/>
      <c r="U973" s="24"/>
    </row>
    <row r="974">
      <c r="A974" s="24"/>
      <c r="B974" s="24"/>
      <c r="C974" s="24"/>
      <c r="D974" s="24"/>
      <c r="E974" s="24"/>
      <c r="F974" s="24"/>
      <c r="G974" s="24"/>
      <c r="H974" s="24"/>
      <c r="I974" s="24"/>
      <c r="J974" s="24"/>
      <c r="K974" s="24"/>
      <c r="L974" s="24"/>
      <c r="M974" s="24"/>
      <c r="N974" s="24"/>
      <c r="O974" s="24"/>
      <c r="P974" s="24"/>
      <c r="Q974" s="24"/>
      <c r="R974" s="24"/>
      <c r="S974" s="24"/>
      <c r="T974" s="24"/>
      <c r="U974" s="24"/>
    </row>
    <row r="975">
      <c r="A975" s="24"/>
      <c r="B975" s="24"/>
      <c r="C975" s="24"/>
      <c r="D975" s="24"/>
      <c r="E975" s="24"/>
      <c r="F975" s="24"/>
      <c r="G975" s="24"/>
      <c r="H975" s="24"/>
      <c r="I975" s="24"/>
      <c r="J975" s="24"/>
      <c r="K975" s="24"/>
      <c r="L975" s="24"/>
      <c r="M975" s="24"/>
      <c r="N975" s="24"/>
      <c r="O975" s="24"/>
      <c r="P975" s="24"/>
      <c r="Q975" s="24"/>
      <c r="R975" s="24"/>
      <c r="S975" s="24"/>
      <c r="T975" s="24"/>
      <c r="U975" s="24"/>
    </row>
    <row r="976">
      <c r="A976" s="24"/>
      <c r="B976" s="24"/>
      <c r="C976" s="24"/>
      <c r="D976" s="24"/>
      <c r="E976" s="24"/>
      <c r="F976" s="24"/>
      <c r="G976" s="24"/>
      <c r="H976" s="24"/>
      <c r="I976" s="24"/>
      <c r="J976" s="24"/>
      <c r="K976" s="24"/>
      <c r="L976" s="24"/>
      <c r="M976" s="24"/>
      <c r="N976" s="24"/>
      <c r="O976" s="24"/>
      <c r="P976" s="24"/>
      <c r="Q976" s="24"/>
      <c r="R976" s="24"/>
      <c r="S976" s="24"/>
      <c r="T976" s="24"/>
      <c r="U976" s="24"/>
    </row>
    <row r="977">
      <c r="A977" s="24"/>
      <c r="B977" s="24"/>
      <c r="C977" s="24"/>
      <c r="D977" s="24"/>
      <c r="E977" s="24"/>
      <c r="F977" s="24"/>
      <c r="G977" s="24"/>
      <c r="H977" s="24"/>
      <c r="I977" s="24"/>
      <c r="J977" s="24"/>
      <c r="K977" s="24"/>
      <c r="L977" s="24"/>
      <c r="M977" s="24"/>
      <c r="N977" s="24"/>
      <c r="O977" s="24"/>
      <c r="P977" s="24"/>
      <c r="Q977" s="24"/>
      <c r="R977" s="24"/>
      <c r="S977" s="24"/>
      <c r="T977" s="24"/>
      <c r="U977" s="24"/>
    </row>
    <row r="978">
      <c r="A978" s="24"/>
      <c r="B978" s="24"/>
      <c r="C978" s="24"/>
      <c r="D978" s="24"/>
      <c r="E978" s="24"/>
      <c r="F978" s="24"/>
      <c r="G978" s="24"/>
      <c r="H978" s="24"/>
      <c r="I978" s="24"/>
      <c r="J978" s="24"/>
      <c r="K978" s="24"/>
      <c r="L978" s="24"/>
      <c r="M978" s="24"/>
      <c r="N978" s="24"/>
      <c r="O978" s="24"/>
      <c r="P978" s="24"/>
      <c r="Q978" s="24"/>
      <c r="R978" s="24"/>
      <c r="S978" s="24"/>
      <c r="T978" s="24"/>
      <c r="U978" s="24"/>
    </row>
    <row r="979">
      <c r="A979" s="24"/>
      <c r="B979" s="24"/>
      <c r="C979" s="24"/>
      <c r="D979" s="24"/>
      <c r="E979" s="24"/>
      <c r="F979" s="24"/>
      <c r="G979" s="24"/>
      <c r="H979" s="24"/>
      <c r="I979" s="24"/>
      <c r="J979" s="24"/>
      <c r="K979" s="24"/>
      <c r="L979" s="24"/>
      <c r="M979" s="24"/>
      <c r="N979" s="24"/>
      <c r="O979" s="24"/>
      <c r="P979" s="24"/>
      <c r="Q979" s="24"/>
      <c r="R979" s="24"/>
      <c r="S979" s="24"/>
      <c r="T979" s="24"/>
      <c r="U979" s="24"/>
    </row>
    <row r="980">
      <c r="A980" s="24"/>
      <c r="B980" s="24"/>
      <c r="C980" s="24"/>
      <c r="D980" s="24"/>
      <c r="E980" s="24"/>
      <c r="F980" s="24"/>
      <c r="G980" s="24"/>
      <c r="H980" s="24"/>
      <c r="I980" s="24"/>
      <c r="J980" s="24"/>
      <c r="K980" s="24"/>
      <c r="L980" s="24"/>
      <c r="M980" s="24"/>
      <c r="N980" s="24"/>
      <c r="O980" s="24"/>
      <c r="P980" s="24"/>
      <c r="Q980" s="24"/>
      <c r="R980" s="24"/>
      <c r="S980" s="24"/>
      <c r="T980" s="24"/>
      <c r="U980" s="24"/>
    </row>
    <row r="981">
      <c r="A981" s="24"/>
      <c r="B981" s="24"/>
      <c r="C981" s="24"/>
      <c r="D981" s="24"/>
      <c r="E981" s="24"/>
      <c r="F981" s="24"/>
      <c r="G981" s="24"/>
      <c r="H981" s="24"/>
      <c r="I981" s="24"/>
      <c r="J981" s="24"/>
      <c r="K981" s="24"/>
      <c r="L981" s="24"/>
      <c r="M981" s="24"/>
      <c r="N981" s="24"/>
      <c r="O981" s="24"/>
      <c r="P981" s="24"/>
      <c r="Q981" s="24"/>
      <c r="R981" s="24"/>
      <c r="S981" s="24"/>
      <c r="T981" s="24"/>
      <c r="U981" s="24"/>
    </row>
    <row r="982">
      <c r="A982" s="24"/>
      <c r="B982" s="24"/>
      <c r="C982" s="24"/>
      <c r="D982" s="24"/>
      <c r="E982" s="24"/>
      <c r="F982" s="24"/>
      <c r="G982" s="24"/>
      <c r="H982" s="24"/>
      <c r="I982" s="24"/>
      <c r="J982" s="24"/>
      <c r="K982" s="24"/>
      <c r="L982" s="24"/>
      <c r="M982" s="24"/>
      <c r="N982" s="24"/>
      <c r="O982" s="24"/>
      <c r="P982" s="24"/>
      <c r="Q982" s="24"/>
      <c r="R982" s="24"/>
      <c r="S982" s="24"/>
      <c r="T982" s="24"/>
      <c r="U982" s="24"/>
    </row>
    <row r="983">
      <c r="A983" s="24"/>
      <c r="B983" s="24"/>
      <c r="C983" s="24"/>
      <c r="D983" s="24"/>
      <c r="E983" s="24"/>
      <c r="F983" s="24"/>
      <c r="G983" s="24"/>
      <c r="H983" s="24"/>
      <c r="I983" s="24"/>
      <c r="J983" s="24"/>
      <c r="K983" s="24"/>
      <c r="L983" s="24"/>
      <c r="M983" s="24"/>
      <c r="N983" s="24"/>
      <c r="O983" s="24"/>
      <c r="P983" s="24"/>
      <c r="Q983" s="24"/>
      <c r="R983" s="24"/>
      <c r="S983" s="24"/>
      <c r="T983" s="24"/>
      <c r="U983" s="24"/>
    </row>
    <row r="984">
      <c r="A984" s="24"/>
      <c r="B984" s="24"/>
      <c r="C984" s="24"/>
      <c r="D984" s="24"/>
      <c r="E984" s="24"/>
      <c r="F984" s="24"/>
      <c r="G984" s="24"/>
      <c r="H984" s="24"/>
      <c r="I984" s="24"/>
      <c r="J984" s="24"/>
      <c r="K984" s="24"/>
      <c r="L984" s="24"/>
      <c r="M984" s="24"/>
      <c r="N984" s="24"/>
      <c r="O984" s="24"/>
      <c r="P984" s="24"/>
      <c r="Q984" s="24"/>
      <c r="R984" s="24"/>
      <c r="S984" s="24"/>
      <c r="T984" s="24"/>
      <c r="U984" s="24"/>
    </row>
    <row r="985">
      <c r="A985" s="24"/>
      <c r="B985" s="24"/>
      <c r="C985" s="24"/>
      <c r="D985" s="24"/>
      <c r="E985" s="24"/>
      <c r="F985" s="24"/>
      <c r="G985" s="24"/>
      <c r="H985" s="24"/>
      <c r="I985" s="24"/>
      <c r="J985" s="24"/>
      <c r="K985" s="24"/>
      <c r="L985" s="24"/>
      <c r="M985" s="24"/>
      <c r="N985" s="24"/>
      <c r="O985" s="24"/>
      <c r="P985" s="24"/>
      <c r="Q985" s="24"/>
      <c r="R985" s="24"/>
      <c r="S985" s="24"/>
      <c r="T985" s="24"/>
      <c r="U985" s="24"/>
    </row>
    <row r="986">
      <c r="A986" s="24"/>
      <c r="B986" s="24"/>
      <c r="C986" s="24"/>
      <c r="D986" s="24"/>
      <c r="E986" s="24"/>
      <c r="F986" s="24"/>
      <c r="G986" s="24"/>
      <c r="H986" s="24"/>
      <c r="I986" s="24"/>
      <c r="J986" s="24"/>
      <c r="K986" s="24"/>
      <c r="L986" s="24"/>
      <c r="M986" s="24"/>
      <c r="N986" s="24"/>
      <c r="O986" s="24"/>
      <c r="P986" s="24"/>
      <c r="Q986" s="24"/>
      <c r="R986" s="24"/>
      <c r="S986" s="24"/>
      <c r="T986" s="24"/>
      <c r="U986" s="24"/>
    </row>
    <row r="987">
      <c r="A987" s="24"/>
      <c r="B987" s="24"/>
      <c r="C987" s="24"/>
      <c r="D987" s="24"/>
      <c r="E987" s="24"/>
      <c r="F987" s="24"/>
      <c r="G987" s="24"/>
      <c r="H987" s="24"/>
      <c r="I987" s="24"/>
      <c r="J987" s="24"/>
      <c r="K987" s="24"/>
      <c r="L987" s="24"/>
      <c r="M987" s="24"/>
      <c r="N987" s="24"/>
      <c r="O987" s="24"/>
      <c r="P987" s="24"/>
      <c r="Q987" s="24"/>
      <c r="R987" s="24"/>
      <c r="S987" s="24"/>
      <c r="T987" s="24"/>
      <c r="U987" s="24"/>
    </row>
    <row r="988">
      <c r="A988" s="24"/>
      <c r="B988" s="24"/>
      <c r="C988" s="24"/>
      <c r="D988" s="24"/>
      <c r="E988" s="24"/>
      <c r="F988" s="24"/>
      <c r="G988" s="24"/>
      <c r="H988" s="24"/>
      <c r="I988" s="24"/>
      <c r="J988" s="24"/>
      <c r="K988" s="24"/>
      <c r="L988" s="24"/>
      <c r="M988" s="24"/>
      <c r="N988" s="24"/>
      <c r="O988" s="24"/>
      <c r="P988" s="24"/>
      <c r="Q988" s="24"/>
      <c r="R988" s="24"/>
      <c r="S988" s="24"/>
      <c r="T988" s="24"/>
      <c r="U988" s="24"/>
    </row>
    <row r="989">
      <c r="A989" s="24"/>
      <c r="B989" s="24"/>
      <c r="C989" s="24"/>
      <c r="D989" s="24"/>
      <c r="E989" s="24"/>
      <c r="F989" s="24"/>
      <c r="G989" s="24"/>
      <c r="H989" s="24"/>
      <c r="I989" s="24"/>
      <c r="J989" s="24"/>
      <c r="K989" s="24"/>
      <c r="L989" s="24"/>
      <c r="M989" s="24"/>
      <c r="N989" s="24"/>
      <c r="O989" s="24"/>
      <c r="P989" s="24"/>
      <c r="Q989" s="24"/>
      <c r="R989" s="24"/>
      <c r="S989" s="24"/>
      <c r="T989" s="24"/>
      <c r="U989" s="24"/>
    </row>
    <row r="990">
      <c r="A990" s="24"/>
      <c r="B990" s="24"/>
      <c r="C990" s="24"/>
      <c r="D990" s="24"/>
      <c r="E990" s="24"/>
      <c r="F990" s="24"/>
      <c r="G990" s="24"/>
      <c r="H990" s="24"/>
      <c r="I990" s="24"/>
      <c r="J990" s="24"/>
      <c r="K990" s="24"/>
      <c r="L990" s="24"/>
      <c r="M990" s="24"/>
      <c r="N990" s="24"/>
      <c r="O990" s="24"/>
      <c r="P990" s="24"/>
      <c r="Q990" s="24"/>
      <c r="R990" s="24"/>
      <c r="S990" s="24"/>
      <c r="T990" s="24"/>
      <c r="U990" s="24"/>
    </row>
    <row r="991">
      <c r="A991" s="24"/>
      <c r="B991" s="24"/>
      <c r="C991" s="24"/>
      <c r="D991" s="24"/>
      <c r="E991" s="24"/>
      <c r="F991" s="24"/>
      <c r="G991" s="24"/>
      <c r="H991" s="24"/>
      <c r="I991" s="24"/>
      <c r="J991" s="24"/>
      <c r="K991" s="24"/>
      <c r="L991" s="24"/>
      <c r="M991" s="24"/>
      <c r="N991" s="24"/>
      <c r="O991" s="24"/>
      <c r="P991" s="24"/>
      <c r="Q991" s="24"/>
      <c r="R991" s="24"/>
      <c r="S991" s="24"/>
      <c r="T991" s="24"/>
      <c r="U991" s="24"/>
    </row>
    <row r="992">
      <c r="A992" s="24"/>
      <c r="B992" s="24"/>
      <c r="C992" s="24"/>
      <c r="D992" s="24"/>
      <c r="E992" s="24"/>
      <c r="F992" s="24"/>
      <c r="G992" s="24"/>
      <c r="H992" s="24"/>
      <c r="I992" s="24"/>
      <c r="J992" s="24"/>
      <c r="K992" s="24"/>
      <c r="L992" s="24"/>
      <c r="M992" s="24"/>
      <c r="N992" s="24"/>
      <c r="O992" s="24"/>
      <c r="P992" s="24"/>
      <c r="Q992" s="24"/>
      <c r="R992" s="24"/>
      <c r="S992" s="24"/>
      <c r="T992" s="24"/>
      <c r="U992" s="24"/>
    </row>
    <row r="993">
      <c r="A993" s="24"/>
      <c r="B993" s="24"/>
      <c r="C993" s="24"/>
      <c r="D993" s="24"/>
      <c r="E993" s="24"/>
      <c r="F993" s="24"/>
      <c r="G993" s="24"/>
      <c r="H993" s="24"/>
      <c r="I993" s="24"/>
      <c r="J993" s="24"/>
      <c r="K993" s="24"/>
      <c r="L993" s="24"/>
      <c r="M993" s="24"/>
      <c r="N993" s="24"/>
      <c r="O993" s="24"/>
      <c r="P993" s="24"/>
      <c r="Q993" s="24"/>
      <c r="R993" s="24"/>
      <c r="S993" s="24"/>
      <c r="T993" s="24"/>
      <c r="U993" s="24"/>
    </row>
    <row r="994">
      <c r="A994" s="24"/>
      <c r="B994" s="24"/>
      <c r="C994" s="24"/>
      <c r="D994" s="24"/>
      <c r="E994" s="24"/>
      <c r="F994" s="24"/>
      <c r="G994" s="24"/>
      <c r="H994" s="24"/>
      <c r="I994" s="24"/>
      <c r="J994" s="24"/>
      <c r="K994" s="24"/>
      <c r="L994" s="24"/>
      <c r="M994" s="24"/>
      <c r="N994" s="24"/>
      <c r="O994" s="24"/>
      <c r="P994" s="24"/>
      <c r="Q994" s="24"/>
      <c r="R994" s="24"/>
      <c r="S994" s="24"/>
      <c r="T994" s="24"/>
      <c r="U994" s="24"/>
    </row>
    <row r="995">
      <c r="A995" s="24"/>
      <c r="B995" s="24"/>
      <c r="C995" s="24"/>
      <c r="D995" s="24"/>
      <c r="E995" s="24"/>
      <c r="F995" s="24"/>
      <c r="G995" s="24"/>
      <c r="H995" s="24"/>
      <c r="I995" s="24"/>
      <c r="J995" s="24"/>
      <c r="K995" s="24"/>
      <c r="L995" s="24"/>
      <c r="M995" s="24"/>
      <c r="N995" s="24"/>
      <c r="O995" s="24"/>
      <c r="P995" s="24"/>
      <c r="Q995" s="24"/>
      <c r="R995" s="24"/>
      <c r="S995" s="24"/>
      <c r="T995" s="24"/>
      <c r="U995" s="24"/>
    </row>
    <row r="996">
      <c r="A996" s="24"/>
      <c r="B996" s="24"/>
      <c r="C996" s="24"/>
      <c r="D996" s="24"/>
      <c r="E996" s="24"/>
      <c r="F996" s="24"/>
      <c r="G996" s="24"/>
      <c r="H996" s="24"/>
      <c r="I996" s="24"/>
      <c r="J996" s="24"/>
      <c r="K996" s="24"/>
      <c r="L996" s="24"/>
      <c r="M996" s="24"/>
      <c r="N996" s="24"/>
      <c r="O996" s="24"/>
      <c r="P996" s="24"/>
      <c r="Q996" s="24"/>
      <c r="R996" s="24"/>
      <c r="S996" s="24"/>
      <c r="T996" s="24"/>
      <c r="U996" s="24"/>
    </row>
    <row r="997">
      <c r="A997" s="24"/>
      <c r="B997" s="24"/>
      <c r="C997" s="24"/>
      <c r="D997" s="24"/>
      <c r="E997" s="24"/>
      <c r="F997" s="24"/>
      <c r="G997" s="24"/>
      <c r="H997" s="24"/>
      <c r="I997" s="24"/>
      <c r="J997" s="24"/>
      <c r="K997" s="24"/>
      <c r="L997" s="24"/>
      <c r="M997" s="24"/>
      <c r="N997" s="24"/>
      <c r="O997" s="24"/>
      <c r="P997" s="24"/>
      <c r="Q997" s="24"/>
      <c r="R997" s="24"/>
      <c r="S997" s="24"/>
      <c r="T997" s="24"/>
      <c r="U997" s="24"/>
    </row>
    <row r="998">
      <c r="A998" s="24"/>
      <c r="B998" s="24"/>
      <c r="C998" s="24"/>
      <c r="D998" s="24"/>
      <c r="E998" s="24"/>
      <c r="F998" s="24"/>
      <c r="G998" s="24"/>
      <c r="H998" s="24"/>
      <c r="I998" s="24"/>
      <c r="J998" s="24"/>
      <c r="K998" s="24"/>
      <c r="L998" s="24"/>
      <c r="M998" s="24"/>
      <c r="N998" s="24"/>
      <c r="O998" s="24"/>
      <c r="P998" s="24"/>
      <c r="Q998" s="24"/>
      <c r="R998" s="24"/>
      <c r="S998" s="24"/>
      <c r="T998" s="24"/>
      <c r="U998" s="24"/>
    </row>
    <row r="999">
      <c r="A999" s="24"/>
      <c r="B999" s="24"/>
      <c r="C999" s="24"/>
      <c r="D999" s="24"/>
      <c r="E999" s="24"/>
      <c r="F999" s="24"/>
      <c r="G999" s="24"/>
      <c r="H999" s="24"/>
      <c r="I999" s="24"/>
      <c r="J999" s="24"/>
      <c r="K999" s="24"/>
      <c r="L999" s="24"/>
      <c r="M999" s="24"/>
      <c r="N999" s="24"/>
      <c r="O999" s="24"/>
      <c r="P999" s="24"/>
      <c r="Q999" s="24"/>
      <c r="R999" s="24"/>
      <c r="S999" s="24"/>
      <c r="T999" s="24"/>
      <c r="U999" s="24"/>
    </row>
    <row r="1000">
      <c r="A1000" s="24"/>
      <c r="B1000" s="24"/>
      <c r="C1000" s="24"/>
      <c r="D1000" s="24"/>
      <c r="E1000" s="24"/>
      <c r="F1000" s="24"/>
      <c r="G1000" s="24"/>
      <c r="H1000" s="24"/>
      <c r="I1000" s="24"/>
      <c r="J1000" s="24"/>
      <c r="K1000" s="24"/>
      <c r="L1000" s="24"/>
      <c r="M1000" s="24"/>
      <c r="N1000" s="24"/>
      <c r="O1000" s="24"/>
      <c r="P1000" s="24"/>
      <c r="Q1000" s="24"/>
      <c r="R1000" s="24"/>
      <c r="S1000" s="24"/>
      <c r="T1000" s="24"/>
      <c r="U1000" s="24"/>
    </row>
    <row r="1001">
      <c r="A1001" s="24"/>
      <c r="B1001" s="24"/>
      <c r="C1001" s="24"/>
      <c r="D1001" s="24"/>
      <c r="E1001" s="24"/>
      <c r="F1001" s="24"/>
      <c r="G1001" s="24"/>
      <c r="H1001" s="24"/>
      <c r="I1001" s="24"/>
      <c r="J1001" s="24"/>
      <c r="K1001" s="24"/>
      <c r="L1001" s="24"/>
      <c r="M1001" s="24"/>
      <c r="N1001" s="24"/>
      <c r="O1001" s="24"/>
      <c r="P1001" s="24"/>
      <c r="Q1001" s="24"/>
      <c r="R1001" s="24"/>
      <c r="S1001" s="24"/>
      <c r="T1001" s="24"/>
      <c r="U1001" s="24"/>
    </row>
  </sheetData>
  <mergeCells count="3">
    <mergeCell ref="H1:H2"/>
    <mergeCell ref="I1:J1"/>
    <mergeCell ref="K1:L1"/>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7" max="7" width="46.75"/>
  </cols>
  <sheetData>
    <row r="1">
      <c r="A1" s="42" t="s">
        <v>2337</v>
      </c>
      <c r="B1" s="42" t="s">
        <v>2338</v>
      </c>
      <c r="C1" s="43" t="s">
        <v>2339</v>
      </c>
      <c r="D1" s="44" t="s">
        <v>2342</v>
      </c>
      <c r="E1" s="44" t="s">
        <v>2580</v>
      </c>
      <c r="F1" s="44" t="s">
        <v>2581</v>
      </c>
      <c r="G1" s="44" t="s">
        <v>2582</v>
      </c>
      <c r="H1" s="45" t="s">
        <v>2574</v>
      </c>
      <c r="I1" s="45" t="s">
        <v>2575</v>
      </c>
      <c r="J1" s="45" t="s">
        <v>2576</v>
      </c>
      <c r="K1" s="45" t="s">
        <v>2577</v>
      </c>
      <c r="L1" s="45" t="s">
        <v>2578</v>
      </c>
      <c r="M1" s="24"/>
      <c r="N1" s="24"/>
      <c r="O1" s="24"/>
      <c r="P1" s="24"/>
      <c r="Q1" s="24"/>
      <c r="R1" s="24"/>
      <c r="S1" s="24"/>
      <c r="T1" s="24"/>
      <c r="U1" s="24"/>
      <c r="V1" s="24"/>
      <c r="W1" s="24"/>
      <c r="X1" s="24"/>
      <c r="Y1" s="24"/>
      <c r="Z1" s="24"/>
      <c r="AA1" s="24"/>
    </row>
    <row r="2">
      <c r="A2" s="46" t="s">
        <v>2477</v>
      </c>
      <c r="B2" s="46">
        <v>1.0</v>
      </c>
      <c r="C2" s="46" t="s">
        <v>2484</v>
      </c>
      <c r="D2" s="47">
        <f t="array" ref="D2">SUM((LEN(Sheet2!$K$2:$K$321) - LEN(SUBSTITUTE(Sheet2!$K$2:$K$321, "C1.7", ""))) / LEN("C1.7"))</f>
        <v>46</v>
      </c>
      <c r="E2" s="47">
        <f t="array" ref="E2">SUM((LEN(Sheet2!$M$2:$M$321) - LEN(SUBSTITUTE(Sheet2!$M$2:$M$321, "C1.7", ""))) / LEN("C1.7"))</f>
        <v>116</v>
      </c>
      <c r="F2" s="47">
        <f t="shared" ref="F2:F217" si="1">D2+E2</f>
        <v>162</v>
      </c>
      <c r="G2" s="48" t="s">
        <v>2583</v>
      </c>
      <c r="H2" s="24">
        <v>639.0</v>
      </c>
      <c r="I2" s="24">
        <v>113.0</v>
      </c>
      <c r="J2" s="24">
        <v>315.0</v>
      </c>
      <c r="K2" s="24">
        <v>142.0</v>
      </c>
      <c r="L2" s="24">
        <v>89.0</v>
      </c>
      <c r="M2" s="24"/>
      <c r="N2" s="24"/>
      <c r="O2" s="24"/>
      <c r="P2" s="24"/>
      <c r="Q2" s="24"/>
      <c r="R2" s="24"/>
      <c r="S2" s="24"/>
      <c r="T2" s="24"/>
      <c r="U2" s="24"/>
      <c r="V2" s="24"/>
      <c r="W2" s="24"/>
      <c r="X2" s="24"/>
      <c r="Y2" s="24"/>
      <c r="Z2" s="24"/>
      <c r="AA2" s="24"/>
    </row>
    <row r="3">
      <c r="A3" s="46" t="s">
        <v>2345</v>
      </c>
      <c r="B3" s="46">
        <v>5.0</v>
      </c>
      <c r="C3" s="46" t="s">
        <v>2399</v>
      </c>
      <c r="D3" s="47">
        <f t="array" ref="D3">SUM((LEN(Sheet2!$K$2:$K$321) - LEN(SUBSTITUTE(Sheet2!$K$2:$K$321, "A5.1", ""))) / LEN("A5.1"))</f>
        <v>66</v>
      </c>
      <c r="E3" s="47">
        <f t="array" ref="E3">SUM((LEN(Sheet2!$M$2:$M$321) - LEN(SUBSTITUTE(Sheet2!$M$2:$M$321, "A5.1", ""))) / LEN("A5.1"))</f>
        <v>23</v>
      </c>
      <c r="F3" s="47">
        <f t="shared" si="1"/>
        <v>89</v>
      </c>
      <c r="G3" s="48" t="s">
        <v>2584</v>
      </c>
      <c r="H3" s="24"/>
      <c r="I3" s="24"/>
      <c r="J3" s="24"/>
      <c r="K3" s="24"/>
      <c r="L3" s="24"/>
      <c r="M3" s="24"/>
      <c r="N3" s="24"/>
      <c r="O3" s="24"/>
      <c r="P3" s="24"/>
      <c r="Q3" s="24"/>
      <c r="R3" s="24"/>
      <c r="S3" s="24"/>
      <c r="T3" s="24"/>
      <c r="U3" s="24"/>
      <c r="V3" s="24"/>
      <c r="W3" s="24"/>
      <c r="X3" s="24"/>
      <c r="Y3" s="24"/>
      <c r="Z3" s="24"/>
      <c r="AA3" s="24"/>
    </row>
    <row r="4">
      <c r="A4" s="46" t="s">
        <v>2345</v>
      </c>
      <c r="B4" s="46">
        <v>2.0</v>
      </c>
      <c r="C4" s="46" t="s">
        <v>2360</v>
      </c>
      <c r="D4" s="47">
        <f t="array" ref="D4">SUM((LEN(Sheet2!$K$2:$K$321) - LEN(SUBSTITUTE(Sheet2!$K$2:$K$321, "A2.1", ""))) / LEN("A2.1"))</f>
        <v>41</v>
      </c>
      <c r="E4" s="47">
        <f t="array" ref="E4">SUM((LEN(Sheet2!$M$2:$M$321) - LEN(SUBSTITUTE(Sheet2!$M$2:$M$321, "A2.1", ""))) / LEN("A2.1"))</f>
        <v>32</v>
      </c>
      <c r="F4" s="47">
        <f t="shared" si="1"/>
        <v>73</v>
      </c>
      <c r="G4" s="48" t="s">
        <v>2585</v>
      </c>
      <c r="H4" s="24"/>
      <c r="I4" s="24"/>
      <c r="J4" s="24"/>
      <c r="K4" s="24"/>
      <c r="L4" s="24"/>
      <c r="M4" s="24"/>
      <c r="N4" s="24"/>
      <c r="O4" s="24"/>
      <c r="P4" s="24"/>
      <c r="Q4" s="24"/>
      <c r="R4" s="24"/>
      <c r="S4" s="24"/>
      <c r="T4" s="24"/>
      <c r="U4" s="24"/>
      <c r="V4" s="24"/>
      <c r="W4" s="24"/>
      <c r="X4" s="24"/>
      <c r="Y4" s="24"/>
      <c r="Z4" s="24"/>
      <c r="AA4" s="24"/>
    </row>
    <row r="5">
      <c r="A5" s="46" t="s">
        <v>2506</v>
      </c>
      <c r="B5" s="46">
        <v>1.0</v>
      </c>
      <c r="C5" s="46" t="s">
        <v>2507</v>
      </c>
      <c r="D5" s="47">
        <f t="array" ref="D5">SUM((LEN(Sheet2!$K$2:$K$321) - LEN(SUBSTITUTE(Sheet2!$K$2:$K$321, "D1.1", ""))) / LEN("D1.1"))</f>
        <v>31</v>
      </c>
      <c r="E5" s="47">
        <f t="array" ref="E5">SUM((LEN(Sheet2!$M$2:$M$321) - LEN(SUBSTITUTE(Sheet2!$M$2:$M$321, "D1.1", ""))) / LEN("D1.1"))</f>
        <v>32</v>
      </c>
      <c r="F5" s="47">
        <f t="shared" si="1"/>
        <v>63</v>
      </c>
      <c r="G5" s="48" t="s">
        <v>2586</v>
      </c>
      <c r="H5" s="24"/>
      <c r="I5" s="24"/>
      <c r="J5" s="24"/>
      <c r="K5" s="24"/>
      <c r="L5" s="24"/>
      <c r="M5" s="24"/>
      <c r="N5" s="24"/>
      <c r="O5" s="24"/>
      <c r="P5" s="24"/>
      <c r="Q5" s="24"/>
      <c r="R5" s="24"/>
      <c r="S5" s="24"/>
      <c r="T5" s="24"/>
      <c r="U5" s="24"/>
      <c r="V5" s="24"/>
      <c r="W5" s="24"/>
      <c r="X5" s="24"/>
      <c r="Y5" s="24"/>
      <c r="Z5" s="24"/>
      <c r="AA5" s="24"/>
    </row>
    <row r="6">
      <c r="A6" s="46" t="s">
        <v>2345</v>
      </c>
      <c r="B6" s="46">
        <v>2.0</v>
      </c>
      <c r="C6" s="46" t="s">
        <v>2363</v>
      </c>
      <c r="D6" s="47">
        <f t="array" ref="D6">SUM((LEN(Sheet2!$K$2:$K$321) - LEN(SUBSTITUTE(Sheet2!$K$2:$K$321, "A2.4", ""))) / LEN("A2.4"))</f>
        <v>28</v>
      </c>
      <c r="E6" s="47">
        <f t="array" ref="E6">SUM((LEN(Sheet2!$M$2:$M$321) - LEN(SUBSTITUTE(Sheet2!$M$2:$M$321, "A2.4", ""))) / LEN("A2.4"))</f>
        <v>32</v>
      </c>
      <c r="F6" s="47">
        <f t="shared" si="1"/>
        <v>60</v>
      </c>
      <c r="G6" s="48" t="s">
        <v>2587</v>
      </c>
      <c r="H6" s="24"/>
      <c r="I6" s="24"/>
      <c r="J6" s="24"/>
      <c r="K6" s="24"/>
      <c r="L6" s="24"/>
      <c r="M6" s="24"/>
      <c r="N6" s="24"/>
      <c r="O6" s="24"/>
      <c r="P6" s="24"/>
      <c r="Q6" s="24"/>
      <c r="R6" s="24"/>
      <c r="S6" s="24"/>
      <c r="T6" s="24"/>
      <c r="U6" s="24"/>
      <c r="V6" s="24"/>
      <c r="W6" s="24"/>
      <c r="X6" s="24"/>
      <c r="Y6" s="24"/>
      <c r="Z6" s="24"/>
      <c r="AA6" s="24"/>
    </row>
    <row r="7">
      <c r="A7" s="46" t="s">
        <v>2345</v>
      </c>
      <c r="B7" s="46">
        <v>3.0</v>
      </c>
      <c r="C7" s="46" t="s">
        <v>2382</v>
      </c>
      <c r="D7" s="47">
        <f t="array" ref="D7">SUM((LEN(Sheet2!$K$2:$K$321) - LEN(SUBSTITUTE(Sheet2!$K$2:$K$321, "A3.1", ""))) / LEN("A3.1"))</f>
        <v>29</v>
      </c>
      <c r="E7" s="47">
        <f t="array" ref="E7">SUM((LEN(Sheet2!$M$2:$M$321) - LEN(SUBSTITUTE(Sheet2!$M$2:$M$321, "A3.1", ""))) / LEN("A3.1"))</f>
        <v>27</v>
      </c>
      <c r="F7" s="47">
        <f t="shared" si="1"/>
        <v>56</v>
      </c>
      <c r="G7" s="48" t="s">
        <v>2588</v>
      </c>
      <c r="H7" s="24"/>
      <c r="I7" s="24"/>
      <c r="J7" s="24"/>
      <c r="K7" s="24"/>
      <c r="L7" s="24"/>
      <c r="M7" s="24"/>
      <c r="N7" s="24"/>
      <c r="O7" s="24"/>
      <c r="P7" s="24"/>
      <c r="Q7" s="24"/>
      <c r="R7" s="24"/>
      <c r="S7" s="24"/>
      <c r="T7" s="24"/>
      <c r="U7" s="24"/>
      <c r="V7" s="24"/>
      <c r="W7" s="24"/>
      <c r="X7" s="24"/>
      <c r="Y7" s="24"/>
      <c r="Z7" s="24"/>
      <c r="AA7" s="24"/>
    </row>
    <row r="8">
      <c r="A8" s="46" t="s">
        <v>2345</v>
      </c>
      <c r="B8" s="46">
        <v>2.0</v>
      </c>
      <c r="C8" s="46" t="s">
        <v>2361</v>
      </c>
      <c r="D8" s="47">
        <f t="array" ref="D8">SUM((LEN(Sheet2!$K$2:$K$321) - LEN(SUBSTITUTE(Sheet2!$K$2:$K$321, "A2.2", ""))) / LEN("A2.2"))</f>
        <v>31</v>
      </c>
      <c r="E8" s="47">
        <f t="array" ref="E8">SUM((LEN(Sheet2!$M$2:$M$321) - LEN(SUBSTITUTE(Sheet2!$M$2:$M$321, "A2.2", ""))) / LEN("A2.2"))</f>
        <v>14</v>
      </c>
      <c r="F8" s="47">
        <f t="shared" si="1"/>
        <v>45</v>
      </c>
      <c r="G8" s="48" t="s">
        <v>2589</v>
      </c>
      <c r="H8" s="24"/>
      <c r="I8" s="24"/>
      <c r="J8" s="24"/>
      <c r="K8" s="24"/>
      <c r="L8" s="24"/>
      <c r="M8" s="24"/>
      <c r="N8" s="24"/>
      <c r="O8" s="24"/>
      <c r="P8" s="24"/>
      <c r="Q8" s="24"/>
      <c r="R8" s="24"/>
      <c r="S8" s="24"/>
      <c r="T8" s="24"/>
      <c r="U8" s="24"/>
      <c r="V8" s="24"/>
      <c r="W8" s="24"/>
      <c r="X8" s="24"/>
      <c r="Y8" s="24"/>
      <c r="Z8" s="24"/>
      <c r="AA8" s="24"/>
    </row>
    <row r="9">
      <c r="A9" s="46" t="s">
        <v>2345</v>
      </c>
      <c r="B9" s="46">
        <v>2.0</v>
      </c>
      <c r="C9" s="46" t="s">
        <v>2371</v>
      </c>
      <c r="D9" s="47">
        <f t="array" ref="D9">SUM((LEN(Sheet2!$K$2:$K$321) - LEN(SUBSTITUTE(Sheet2!$K$2:$K$321, "A2.12", ""))) / LEN("A2.12"))</f>
        <v>23</v>
      </c>
      <c r="E9" s="47">
        <f t="array" ref="E9">SUM((LEN(Sheet2!$M$2:$M$321) - LEN(SUBSTITUTE(Sheet2!$M$2:$M$321, "A2.12", ""))) / LEN("A2.12"))</f>
        <v>11</v>
      </c>
      <c r="F9" s="47">
        <f t="shared" si="1"/>
        <v>34</v>
      </c>
      <c r="G9" s="48" t="s">
        <v>2590</v>
      </c>
      <c r="H9" s="24"/>
      <c r="I9" s="24"/>
      <c r="J9" s="24"/>
      <c r="K9" s="24"/>
      <c r="L9" s="24"/>
      <c r="M9" s="24"/>
      <c r="N9" s="24"/>
      <c r="O9" s="24"/>
      <c r="P9" s="24"/>
      <c r="Q9" s="24"/>
      <c r="R9" s="24"/>
      <c r="S9" s="24"/>
      <c r="T9" s="24"/>
      <c r="U9" s="24"/>
      <c r="V9" s="24"/>
      <c r="W9" s="24"/>
      <c r="X9" s="24"/>
      <c r="Y9" s="24"/>
      <c r="Z9" s="24"/>
      <c r="AA9" s="24"/>
    </row>
    <row r="10">
      <c r="A10" s="46" t="s">
        <v>2506</v>
      </c>
      <c r="B10" s="46">
        <v>1.0</v>
      </c>
      <c r="C10" s="46" t="s">
        <v>2508</v>
      </c>
      <c r="D10" s="47">
        <f t="array" ref="D10">SUM((LEN(Sheet2!$K$2:$K$321) - LEN(SUBSTITUTE(Sheet2!$K$2:$K$321, "D1.2", ""))) / LEN("D1.2"))</f>
        <v>12</v>
      </c>
      <c r="E10" s="47">
        <f t="array" ref="E10">SUM((LEN(Sheet2!$M$2:$M$321) - LEN(SUBSTITUTE(Sheet2!$M$2:$M$321, "D1.2", ""))) / LEN("D1.2"))</f>
        <v>15</v>
      </c>
      <c r="F10" s="47">
        <f t="shared" si="1"/>
        <v>27</v>
      </c>
      <c r="G10" s="48" t="s">
        <v>2591</v>
      </c>
      <c r="H10" s="24"/>
      <c r="I10" s="24"/>
      <c r="J10" s="24"/>
      <c r="K10" s="24"/>
      <c r="L10" s="24"/>
      <c r="M10" s="24"/>
      <c r="N10" s="24"/>
      <c r="O10" s="24"/>
      <c r="P10" s="24"/>
      <c r="Q10" s="24"/>
      <c r="R10" s="24"/>
      <c r="S10" s="24"/>
      <c r="T10" s="24"/>
      <c r="U10" s="24"/>
      <c r="V10" s="24"/>
      <c r="W10" s="24"/>
      <c r="X10" s="24"/>
      <c r="Y10" s="24"/>
      <c r="Z10" s="24"/>
      <c r="AA10" s="24"/>
    </row>
    <row r="11">
      <c r="A11" s="26" t="s">
        <v>2345</v>
      </c>
      <c r="B11" s="26">
        <v>1.0</v>
      </c>
      <c r="C11" s="26" t="s">
        <v>2348</v>
      </c>
      <c r="D11" s="27">
        <f t="array" ref="D11">SUM((LEN(Sheet2!$K$2:$K$321) - LEN(SUBSTITUTE(Sheet2!$K$2:$K$321, "A1.3", ""))) / LEN("A1.3"))</f>
        <v>14</v>
      </c>
      <c r="E11" s="27">
        <f t="array" ref="E11">SUM((LEN(Sheet2!$M$2:$M$321) - LEN(SUBSTITUTE(Sheet2!$M$2:$M$321, "A1.3", ""))) / LEN("A1.3"))</f>
        <v>12</v>
      </c>
      <c r="F11" s="27">
        <f t="shared" si="1"/>
        <v>26</v>
      </c>
      <c r="G11" s="49"/>
      <c r="H11" s="24"/>
      <c r="I11" s="24"/>
      <c r="J11" s="24"/>
      <c r="K11" s="24"/>
      <c r="L11" s="24"/>
      <c r="M11" s="24"/>
      <c r="N11" s="24"/>
      <c r="O11" s="24"/>
      <c r="P11" s="24"/>
      <c r="Q11" s="24"/>
      <c r="R11" s="24"/>
      <c r="S11" s="24"/>
      <c r="T11" s="24"/>
      <c r="U11" s="24"/>
      <c r="V11" s="24"/>
      <c r="W11" s="24"/>
      <c r="X11" s="24"/>
      <c r="Y11" s="24"/>
      <c r="Z11" s="24"/>
      <c r="AA11" s="24"/>
    </row>
    <row r="12">
      <c r="A12" s="26" t="s">
        <v>2345</v>
      </c>
      <c r="B12" s="26">
        <v>5.0</v>
      </c>
      <c r="C12" s="26" t="s">
        <v>2401</v>
      </c>
      <c r="D12" s="27">
        <f t="array" ref="D12">SUM((LEN(Sheet2!$K$2:$K$321) - LEN(SUBSTITUTE(Sheet2!$K$2:$K$321, "A5.3", ""))) / LEN("A5.3"))</f>
        <v>16</v>
      </c>
      <c r="E12" s="27">
        <f t="array" ref="E12">SUM((LEN(Sheet2!$M$2:$M$321) - LEN(SUBSTITUTE(Sheet2!$M$2:$M$321, "A5.3", ""))) / LEN("A5.3"))</f>
        <v>8</v>
      </c>
      <c r="F12" s="27">
        <f t="shared" si="1"/>
        <v>24</v>
      </c>
      <c r="G12" s="49"/>
      <c r="H12" s="24"/>
      <c r="I12" s="24"/>
      <c r="J12" s="24"/>
      <c r="K12" s="24"/>
      <c r="L12" s="24"/>
      <c r="M12" s="24"/>
      <c r="N12" s="24"/>
      <c r="O12" s="24"/>
      <c r="P12" s="24"/>
      <c r="Q12" s="24"/>
      <c r="R12" s="24"/>
      <c r="S12" s="24"/>
      <c r="T12" s="24"/>
      <c r="U12" s="24"/>
      <c r="V12" s="24"/>
      <c r="W12" s="24"/>
      <c r="X12" s="24"/>
      <c r="Y12" s="24"/>
      <c r="Z12" s="24"/>
      <c r="AA12" s="24"/>
    </row>
    <row r="13">
      <c r="A13" s="26" t="s">
        <v>2506</v>
      </c>
      <c r="B13" s="26">
        <v>2.0</v>
      </c>
      <c r="C13" s="26" t="s">
        <v>2521</v>
      </c>
      <c r="D13" s="27">
        <f t="array" ref="D13">SUM((LEN(Sheet2!$K$2:$K$321) - LEN(SUBSTITUTE(Sheet2!$K$2:$K$321, "D2.1", ""))) / LEN("D2.1"))</f>
        <v>3</v>
      </c>
      <c r="E13" s="27">
        <f t="array" ref="E13">SUM((LEN(Sheet2!$M$2:$M$321) - LEN(SUBSTITUTE(Sheet2!$M$2:$M$321, "D2.1", ""))) / LEN("D2.1"))</f>
        <v>21</v>
      </c>
      <c r="F13" s="27">
        <f t="shared" si="1"/>
        <v>24</v>
      </c>
      <c r="G13" s="49"/>
      <c r="H13" s="24"/>
      <c r="I13" s="24"/>
      <c r="J13" s="24"/>
      <c r="K13" s="24"/>
      <c r="L13" s="24"/>
      <c r="M13" s="24"/>
      <c r="N13" s="24"/>
      <c r="O13" s="24"/>
      <c r="P13" s="24"/>
      <c r="Q13" s="24"/>
      <c r="R13" s="24"/>
      <c r="S13" s="24"/>
      <c r="T13" s="24"/>
      <c r="U13" s="24"/>
      <c r="V13" s="24"/>
      <c r="W13" s="24"/>
      <c r="X13" s="24"/>
      <c r="Y13" s="24"/>
      <c r="Z13" s="24"/>
      <c r="AA13" s="24"/>
    </row>
    <row r="14">
      <c r="A14" s="26" t="s">
        <v>2345</v>
      </c>
      <c r="B14" s="26">
        <v>5.0</v>
      </c>
      <c r="C14" s="26" t="s">
        <v>2404</v>
      </c>
      <c r="D14" s="27">
        <f t="array" ref="D14">SUM((LEN(Sheet2!$K$2:$K$321) - LEN(SUBSTITUTE(Sheet2!$K$2:$K$321, "A5.6", ""))) / LEN("A5.6"))</f>
        <v>6</v>
      </c>
      <c r="E14" s="27">
        <f t="array" ref="E14">SUM((LEN(Sheet2!$M$2:$M$321) - LEN(SUBSTITUTE(Sheet2!$M$2:$M$321, "A5.6", ""))) / LEN("A5.6"))</f>
        <v>17</v>
      </c>
      <c r="F14" s="27">
        <f t="shared" si="1"/>
        <v>23</v>
      </c>
      <c r="G14" s="49"/>
      <c r="H14" s="24"/>
      <c r="I14" s="24"/>
      <c r="J14" s="24"/>
      <c r="K14" s="24"/>
      <c r="L14" s="24"/>
      <c r="M14" s="24"/>
      <c r="N14" s="24"/>
      <c r="O14" s="24"/>
      <c r="P14" s="24"/>
      <c r="Q14" s="24"/>
      <c r="R14" s="24"/>
      <c r="S14" s="24"/>
      <c r="T14" s="24"/>
      <c r="U14" s="24"/>
      <c r="V14" s="24"/>
      <c r="W14" s="24"/>
      <c r="X14" s="24"/>
      <c r="Y14" s="24"/>
      <c r="Z14" s="24"/>
      <c r="AA14" s="24"/>
    </row>
    <row r="15">
      <c r="A15" s="26" t="s">
        <v>2477</v>
      </c>
      <c r="B15" s="26">
        <v>2.0</v>
      </c>
      <c r="C15" s="26" t="s">
        <v>2492</v>
      </c>
      <c r="D15" s="27">
        <f t="array" ref="D15">SUM((LEN(Sheet2!$K$2:$K$321) - LEN(SUBSTITUTE(Sheet2!$K$2:$K$321, "C2.1", ""))) / LEN("C2.1"))</f>
        <v>6</v>
      </c>
      <c r="E15" s="27">
        <f t="array" ref="E15">SUM((LEN(Sheet2!$M$2:$M$321) - LEN(SUBSTITUTE(Sheet2!$M$2:$M$321, "C2.1", ""))) / LEN("C2.1"))</f>
        <v>15</v>
      </c>
      <c r="F15" s="27">
        <f t="shared" si="1"/>
        <v>21</v>
      </c>
      <c r="G15" s="49"/>
      <c r="H15" s="24"/>
      <c r="I15" s="24"/>
      <c r="J15" s="24"/>
      <c r="K15" s="24"/>
      <c r="L15" s="24"/>
      <c r="M15" s="24"/>
      <c r="N15" s="24"/>
      <c r="O15" s="24"/>
      <c r="P15" s="24"/>
      <c r="Q15" s="24"/>
      <c r="R15" s="24"/>
      <c r="S15" s="24"/>
      <c r="T15" s="24"/>
      <c r="U15" s="24"/>
      <c r="V15" s="24"/>
      <c r="W15" s="24"/>
      <c r="X15" s="24"/>
      <c r="Y15" s="24"/>
      <c r="Z15" s="24"/>
      <c r="AA15" s="24"/>
    </row>
    <row r="16">
      <c r="A16" s="26" t="s">
        <v>2477</v>
      </c>
      <c r="B16" s="26">
        <v>3.0</v>
      </c>
      <c r="C16" s="26" t="s">
        <v>2502</v>
      </c>
      <c r="D16" s="27">
        <f t="array" ref="D16">SUM((LEN(Sheet2!$K$2:$K$321) - LEN(SUBSTITUTE(Sheet2!$K$2:$K$321, "C3.4", ""))) / LEN("C3.4"))</f>
        <v>2</v>
      </c>
      <c r="E16" s="27">
        <f t="array" ref="E16">SUM((LEN(Sheet2!$M$2:$M$321) - LEN(SUBSTITUTE(Sheet2!$M$2:$M$321, "C3.4", ""))) / LEN("C3.4"))</f>
        <v>18</v>
      </c>
      <c r="F16" s="27">
        <f t="shared" si="1"/>
        <v>20</v>
      </c>
      <c r="G16" s="49"/>
      <c r="H16" s="24"/>
      <c r="I16" s="24"/>
      <c r="J16" s="24"/>
      <c r="K16" s="24"/>
      <c r="L16" s="24"/>
      <c r="M16" s="24"/>
      <c r="N16" s="24"/>
      <c r="O16" s="24"/>
      <c r="P16" s="24"/>
      <c r="Q16" s="24"/>
      <c r="R16" s="24"/>
      <c r="S16" s="24"/>
      <c r="T16" s="24"/>
      <c r="U16" s="24"/>
      <c r="V16" s="24"/>
      <c r="W16" s="24"/>
      <c r="X16" s="24"/>
      <c r="Y16" s="24"/>
      <c r="Z16" s="24"/>
      <c r="AA16" s="24"/>
    </row>
    <row r="17">
      <c r="A17" s="26" t="s">
        <v>2534</v>
      </c>
      <c r="B17" s="26">
        <v>2.0</v>
      </c>
      <c r="C17" s="26" t="s">
        <v>2556</v>
      </c>
      <c r="D17" s="27">
        <f t="array" ref="D17">SUM((LEN(Sheet2!$K$2:$K$321) - LEN(SUBSTITUTE(Sheet2!$K$2:$K$321, "E2.2", ""))) / LEN("E2.2"))</f>
        <v>0</v>
      </c>
      <c r="E17" s="27">
        <f t="array" ref="E17">SUM((LEN(Sheet2!$M$2:$M$321) - LEN(SUBSTITUTE(Sheet2!$M$2:$M$321, "E2.2", ""))) / LEN("E2.2"))</f>
        <v>20</v>
      </c>
      <c r="F17" s="27">
        <f t="shared" si="1"/>
        <v>20</v>
      </c>
      <c r="G17" s="49"/>
      <c r="H17" s="24"/>
      <c r="I17" s="24"/>
      <c r="J17" s="24"/>
      <c r="K17" s="24"/>
      <c r="L17" s="24"/>
      <c r="M17" s="24"/>
      <c r="N17" s="24"/>
      <c r="O17" s="24"/>
      <c r="P17" s="24"/>
      <c r="Q17" s="24"/>
      <c r="R17" s="24"/>
      <c r="S17" s="24"/>
      <c r="T17" s="24"/>
      <c r="U17" s="24"/>
      <c r="V17" s="24"/>
      <c r="W17" s="24"/>
      <c r="X17" s="24"/>
      <c r="Y17" s="24"/>
      <c r="Z17" s="24"/>
      <c r="AA17" s="24"/>
    </row>
    <row r="18">
      <c r="A18" s="26" t="s">
        <v>2412</v>
      </c>
      <c r="B18" s="26">
        <v>3.0</v>
      </c>
      <c r="C18" s="26" t="s">
        <v>2442</v>
      </c>
      <c r="D18" s="27">
        <f t="array" ref="D18">SUM((LEN(Sheet2!$K$2:$K$321) - LEN(SUBSTITUTE(Sheet2!$K$2:$K$321, "B3.3", ""))) / LEN("B3.3"))</f>
        <v>2</v>
      </c>
      <c r="E18" s="27">
        <f t="array" ref="E18">SUM((LEN(Sheet2!$M$2:$M$321) - LEN(SUBSTITUTE(Sheet2!$M$2:$M$321, "B3.3", ""))) / LEN("B3.3"))</f>
        <v>17</v>
      </c>
      <c r="F18" s="27">
        <f t="shared" si="1"/>
        <v>19</v>
      </c>
      <c r="G18" s="49"/>
      <c r="H18" s="24"/>
      <c r="I18" s="24"/>
      <c r="J18" s="24"/>
      <c r="K18" s="24"/>
      <c r="L18" s="24"/>
      <c r="M18" s="24"/>
      <c r="N18" s="24"/>
      <c r="O18" s="24"/>
      <c r="P18" s="24"/>
      <c r="Q18" s="24"/>
      <c r="R18" s="24"/>
      <c r="S18" s="24"/>
      <c r="T18" s="24"/>
      <c r="U18" s="24"/>
      <c r="V18" s="24"/>
      <c r="W18" s="24"/>
      <c r="X18" s="24"/>
      <c r="Y18" s="24"/>
      <c r="Z18" s="24"/>
      <c r="AA18" s="24"/>
    </row>
    <row r="19">
      <c r="A19" s="26" t="s">
        <v>2477</v>
      </c>
      <c r="B19" s="26">
        <v>3.0</v>
      </c>
      <c r="C19" s="26" t="s">
        <v>2499</v>
      </c>
      <c r="D19" s="27">
        <f t="array" ref="D19">SUM((LEN(Sheet2!$K$2:$K$321) - LEN(SUBSTITUTE(Sheet2!$K$2:$K$321, "C3.1", ""))) / LEN("C3.1"))</f>
        <v>6</v>
      </c>
      <c r="E19" s="27">
        <f t="array" ref="E19">SUM((LEN(Sheet2!$M$2:$M$321) - LEN(SUBSTITUTE(Sheet2!$M$2:$M$321, "C3.1", ""))) / LEN("C3.1"))</f>
        <v>12</v>
      </c>
      <c r="F19" s="27">
        <f t="shared" si="1"/>
        <v>18</v>
      </c>
      <c r="G19" s="49"/>
      <c r="H19" s="24"/>
      <c r="I19" s="24"/>
      <c r="J19" s="24"/>
      <c r="K19" s="24"/>
      <c r="L19" s="24"/>
      <c r="M19" s="24"/>
      <c r="N19" s="24"/>
      <c r="O19" s="24"/>
      <c r="P19" s="24"/>
      <c r="Q19" s="24"/>
      <c r="R19" s="24"/>
      <c r="S19" s="24"/>
      <c r="T19" s="24"/>
      <c r="U19" s="24"/>
      <c r="V19" s="24"/>
      <c r="W19" s="24"/>
      <c r="X19" s="24"/>
      <c r="Y19" s="24"/>
      <c r="Z19" s="24"/>
      <c r="AA19" s="24"/>
    </row>
    <row r="20">
      <c r="A20" s="26" t="s">
        <v>2345</v>
      </c>
      <c r="B20" s="26">
        <v>5.0</v>
      </c>
      <c r="C20" s="26" t="s">
        <v>2400</v>
      </c>
      <c r="D20" s="27">
        <f t="array" ref="D20">SUM((LEN(Sheet2!$K$2:$K$321) - LEN(SUBSTITUTE(Sheet2!$K$2:$K$321, "A5.2", ""))) / LEN("A5.2"))</f>
        <v>15</v>
      </c>
      <c r="E20" s="27">
        <f t="array" ref="E20">SUM((LEN(Sheet2!$M$2:$M$321) - LEN(SUBSTITUTE(Sheet2!$M$2:$M$321, "A5.2", ""))) / LEN("A5.2"))</f>
        <v>2</v>
      </c>
      <c r="F20" s="27">
        <f t="shared" si="1"/>
        <v>17</v>
      </c>
      <c r="G20" s="49"/>
      <c r="H20" s="24"/>
      <c r="I20" s="24"/>
      <c r="J20" s="24"/>
      <c r="K20" s="24"/>
      <c r="L20" s="24"/>
      <c r="M20" s="24"/>
      <c r="N20" s="24"/>
      <c r="O20" s="24"/>
      <c r="P20" s="24"/>
      <c r="Q20" s="24"/>
      <c r="R20" s="24"/>
      <c r="S20" s="24"/>
      <c r="T20" s="24"/>
      <c r="U20" s="24"/>
      <c r="V20" s="24"/>
      <c r="W20" s="24"/>
      <c r="X20" s="24"/>
      <c r="Y20" s="24"/>
      <c r="Z20" s="24"/>
      <c r="AA20" s="24"/>
    </row>
    <row r="21">
      <c r="A21" s="26" t="s">
        <v>2534</v>
      </c>
      <c r="B21" s="26">
        <v>1.0</v>
      </c>
      <c r="C21" s="26" t="s">
        <v>2535</v>
      </c>
      <c r="D21" s="27">
        <f t="array" ref="D21">SUM((LEN(Sheet2!$K$2:$K$321) - LEN(SUBSTITUTE(Sheet2!$K$2:$K$321, "E1.1", ""))) / LEN("E1.1"))</f>
        <v>4</v>
      </c>
      <c r="E21" s="27">
        <f t="array" ref="E21">SUM((LEN(Sheet2!$M$2:$M$321) - LEN(SUBSTITUTE(Sheet2!$M$2:$M$321, "E1.1", ""))) / LEN("E1.1"))</f>
        <v>13</v>
      </c>
      <c r="F21" s="27">
        <f t="shared" si="1"/>
        <v>17</v>
      </c>
      <c r="G21" s="49"/>
      <c r="H21" s="24"/>
      <c r="I21" s="24"/>
      <c r="J21" s="24"/>
      <c r="K21" s="24"/>
      <c r="L21" s="24"/>
      <c r="M21" s="24"/>
      <c r="N21" s="24"/>
      <c r="O21" s="24"/>
      <c r="P21" s="24"/>
      <c r="Q21" s="24"/>
      <c r="R21" s="24"/>
      <c r="S21" s="24"/>
      <c r="T21" s="24"/>
      <c r="U21" s="24"/>
      <c r="V21" s="24"/>
      <c r="W21" s="24"/>
      <c r="X21" s="24"/>
      <c r="Y21" s="24"/>
      <c r="Z21" s="24"/>
      <c r="AA21" s="24"/>
    </row>
    <row r="22">
      <c r="A22" s="26" t="s">
        <v>2345</v>
      </c>
      <c r="B22" s="26">
        <v>2.0</v>
      </c>
      <c r="C22" s="26" t="s">
        <v>2367</v>
      </c>
      <c r="D22" s="27">
        <f t="array" ref="D22">SUM((LEN(Sheet2!$K$2:$K$321) - LEN(SUBSTITUTE(Sheet2!$K$2:$K$321, "A2.8", ""))) / LEN("A2.8"))</f>
        <v>12</v>
      </c>
      <c r="E22" s="27">
        <f t="array" ref="E22">SUM((LEN(Sheet2!$M$2:$M$321) - LEN(SUBSTITUTE(Sheet2!$M$2:$M$321, "A2.8", ""))) / LEN("A2.8"))</f>
        <v>4</v>
      </c>
      <c r="F22" s="27">
        <f t="shared" si="1"/>
        <v>16</v>
      </c>
      <c r="G22" s="49"/>
      <c r="H22" s="24"/>
      <c r="I22" s="24"/>
      <c r="J22" s="24"/>
      <c r="K22" s="24"/>
      <c r="L22" s="24"/>
      <c r="M22" s="24"/>
      <c r="N22" s="24"/>
      <c r="O22" s="24"/>
      <c r="P22" s="24"/>
      <c r="Q22" s="24"/>
      <c r="R22" s="24"/>
      <c r="S22" s="24"/>
      <c r="T22" s="24"/>
      <c r="U22" s="24"/>
      <c r="V22" s="24"/>
      <c r="W22" s="24"/>
      <c r="X22" s="24"/>
      <c r="Y22" s="24"/>
      <c r="Z22" s="24"/>
      <c r="AA22" s="24"/>
    </row>
    <row r="23">
      <c r="A23" s="26" t="s">
        <v>2477</v>
      </c>
      <c r="B23" s="26">
        <v>2.0</v>
      </c>
      <c r="C23" s="26" t="s">
        <v>2494</v>
      </c>
      <c r="D23" s="27">
        <f t="array" ref="D23">SUM((LEN(Sheet2!$K$2:$K$321) - LEN(SUBSTITUTE(Sheet2!$K$2:$K$321, "C2.3", ""))) / LEN("C2.3"))</f>
        <v>6</v>
      </c>
      <c r="E23" s="27">
        <f t="array" ref="E23">SUM((LEN(Sheet2!$M$2:$M$321) - LEN(SUBSTITUTE(Sheet2!$M$2:$M$321, "C2.3", ""))) / LEN("C2.3"))</f>
        <v>8</v>
      </c>
      <c r="F23" s="27">
        <f t="shared" si="1"/>
        <v>14</v>
      </c>
      <c r="G23" s="49"/>
      <c r="H23" s="24"/>
      <c r="I23" s="24"/>
      <c r="J23" s="24"/>
      <c r="K23" s="24"/>
      <c r="L23" s="24"/>
      <c r="M23" s="24"/>
      <c r="N23" s="24"/>
      <c r="O23" s="24"/>
      <c r="P23" s="24"/>
      <c r="Q23" s="24"/>
      <c r="R23" s="24"/>
      <c r="S23" s="24"/>
      <c r="T23" s="24"/>
      <c r="U23" s="24"/>
      <c r="V23" s="24"/>
      <c r="W23" s="24"/>
      <c r="X23" s="24"/>
      <c r="Y23" s="24"/>
      <c r="Z23" s="24"/>
      <c r="AA23" s="24"/>
    </row>
    <row r="24">
      <c r="A24" s="26" t="s">
        <v>2345</v>
      </c>
      <c r="B24" s="26">
        <v>2.0</v>
      </c>
      <c r="C24" s="26" t="s">
        <v>2362</v>
      </c>
      <c r="D24" s="27">
        <f t="array" ref="D24">SUM((LEN(Sheet2!$K$2:$K$321) - LEN(SUBSTITUTE(Sheet2!$K$2:$K$321, "A2.3", ""))) / LEN("A2.3"))</f>
        <v>8</v>
      </c>
      <c r="E24" s="27">
        <f t="array" ref="E24">SUM((LEN(Sheet2!$M$2:$M$321) - LEN(SUBSTITUTE(Sheet2!$M$2:$M$321, "A2.3", ""))) / LEN("A2.3"))</f>
        <v>5</v>
      </c>
      <c r="F24" s="27">
        <f t="shared" si="1"/>
        <v>13</v>
      </c>
      <c r="G24" s="49"/>
      <c r="H24" s="24"/>
      <c r="I24" s="24"/>
      <c r="J24" s="24"/>
      <c r="K24" s="24"/>
      <c r="L24" s="24"/>
      <c r="M24" s="24"/>
      <c r="N24" s="24"/>
      <c r="O24" s="24"/>
      <c r="P24" s="24"/>
      <c r="Q24" s="24"/>
      <c r="R24" s="24"/>
      <c r="S24" s="24"/>
      <c r="T24" s="24"/>
      <c r="U24" s="24"/>
      <c r="V24" s="24"/>
      <c r="W24" s="24"/>
      <c r="X24" s="24"/>
      <c r="Y24" s="24"/>
      <c r="Z24" s="24"/>
      <c r="AA24" s="24"/>
    </row>
    <row r="25">
      <c r="A25" s="26" t="s">
        <v>2345</v>
      </c>
      <c r="B25" s="26">
        <v>2.0</v>
      </c>
      <c r="C25" s="26" t="s">
        <v>2368</v>
      </c>
      <c r="D25" s="27">
        <f t="array" ref="D25">SUM((LEN(Sheet2!$K$2:$K$321) - LEN(SUBSTITUTE(Sheet2!$K$2:$K$321, "A2.9", ""))) / LEN("A2.9"))</f>
        <v>8</v>
      </c>
      <c r="E25" s="27">
        <f t="array" ref="E25">SUM((LEN(Sheet2!$M$2:$M$321) - LEN(SUBSTITUTE(Sheet2!$M$2:$M$321, "A2.9", ""))) / LEN("A2.9"))</f>
        <v>5</v>
      </c>
      <c r="F25" s="27">
        <f t="shared" si="1"/>
        <v>13</v>
      </c>
      <c r="G25" s="49"/>
      <c r="H25" s="24"/>
      <c r="I25" s="24"/>
      <c r="J25" s="24"/>
      <c r="K25" s="24"/>
      <c r="L25" s="24"/>
      <c r="M25" s="24"/>
      <c r="N25" s="24"/>
      <c r="O25" s="24"/>
      <c r="P25" s="24"/>
      <c r="Q25" s="24"/>
      <c r="R25" s="24"/>
      <c r="S25" s="24"/>
      <c r="T25" s="24"/>
      <c r="U25" s="24"/>
      <c r="V25" s="24"/>
      <c r="W25" s="24"/>
      <c r="X25" s="24"/>
      <c r="Y25" s="24"/>
      <c r="Z25" s="24"/>
      <c r="AA25" s="24"/>
    </row>
    <row r="26">
      <c r="A26" s="26" t="s">
        <v>2345</v>
      </c>
      <c r="B26" s="26">
        <v>2.0</v>
      </c>
      <c r="C26" s="26" t="s">
        <v>2373</v>
      </c>
      <c r="D26" s="27">
        <f t="array" ref="D26">SUM((LEN(Sheet2!$K$2:$K$321) - LEN(SUBSTITUTE(Sheet2!$K$2:$K$321, "A2.14", ""))) / LEN("A2.14"))</f>
        <v>3</v>
      </c>
      <c r="E26" s="27">
        <f t="array" ref="E26">SUM((LEN(Sheet2!$M$2:$M$321) - LEN(SUBSTITUTE(Sheet2!$M$2:$M$321, "A2.14", ""))) / LEN("A2.14"))</f>
        <v>10</v>
      </c>
      <c r="F26" s="27">
        <f t="shared" si="1"/>
        <v>13</v>
      </c>
      <c r="G26" s="49"/>
      <c r="H26" s="24"/>
      <c r="I26" s="24"/>
      <c r="J26" s="24"/>
      <c r="K26" s="24"/>
      <c r="L26" s="24"/>
      <c r="M26" s="24"/>
      <c r="N26" s="24"/>
      <c r="O26" s="24"/>
      <c r="P26" s="24"/>
      <c r="Q26" s="24"/>
      <c r="R26" s="24"/>
      <c r="S26" s="24"/>
      <c r="T26" s="24"/>
      <c r="U26" s="24"/>
      <c r="V26" s="24"/>
      <c r="W26" s="24"/>
      <c r="X26" s="24"/>
      <c r="Y26" s="24"/>
      <c r="Z26" s="24"/>
      <c r="AA26" s="24"/>
    </row>
    <row r="27">
      <c r="A27" s="26" t="s">
        <v>2345</v>
      </c>
      <c r="B27" s="26">
        <v>3.0</v>
      </c>
      <c r="C27" s="26" t="s">
        <v>2383</v>
      </c>
      <c r="D27" s="27">
        <f t="array" ref="D27">SUM((LEN(Sheet2!$K$2:$K$321) - LEN(SUBSTITUTE(Sheet2!$K$2:$K$321, "A3.2", ""))) / LEN("A3.2"))</f>
        <v>5</v>
      </c>
      <c r="E27" s="27">
        <f t="array" ref="E27">SUM((LEN(Sheet2!$M$2:$M$321) - LEN(SUBSTITUTE(Sheet2!$M$2:$M$321, "A3.2", ""))) / LEN("A3.2"))</f>
        <v>7</v>
      </c>
      <c r="F27" s="27">
        <f t="shared" si="1"/>
        <v>12</v>
      </c>
      <c r="G27" s="49"/>
      <c r="H27" s="24"/>
      <c r="I27" s="24"/>
      <c r="J27" s="24"/>
      <c r="K27" s="24"/>
      <c r="L27" s="24"/>
      <c r="M27" s="24"/>
      <c r="N27" s="24"/>
      <c r="O27" s="24"/>
      <c r="P27" s="24"/>
      <c r="Q27" s="24"/>
      <c r="R27" s="24"/>
      <c r="S27" s="24"/>
      <c r="T27" s="24"/>
      <c r="U27" s="24"/>
      <c r="V27" s="24"/>
      <c r="W27" s="24"/>
      <c r="X27" s="24"/>
      <c r="Y27" s="24"/>
      <c r="Z27" s="24"/>
      <c r="AA27" s="24"/>
    </row>
    <row r="28">
      <c r="A28" s="26" t="s">
        <v>2477</v>
      </c>
      <c r="B28" s="26">
        <v>1.0</v>
      </c>
      <c r="C28" s="26" t="s">
        <v>2481</v>
      </c>
      <c r="D28" s="27">
        <f t="array" ref="D28">SUM((LEN(Sheet2!$K$2:$K$321) - LEN(SUBSTITUTE(Sheet2!$K$2:$K$321, "C1.4", ""))) / LEN("C1.4"))</f>
        <v>5</v>
      </c>
      <c r="E28" s="27">
        <f t="array" ref="E28">SUM((LEN(Sheet2!$M$2:$M$321) - LEN(SUBSTITUTE(Sheet2!$M$2:$M$321, "C1.4", ""))) / LEN("C1.4"))</f>
        <v>7</v>
      </c>
      <c r="F28" s="27">
        <f t="shared" si="1"/>
        <v>12</v>
      </c>
      <c r="G28" s="49"/>
      <c r="H28" s="24"/>
      <c r="I28" s="24"/>
      <c r="J28" s="24"/>
      <c r="K28" s="24"/>
      <c r="L28" s="24"/>
      <c r="M28" s="24"/>
      <c r="N28" s="24"/>
      <c r="O28" s="24"/>
      <c r="P28" s="24"/>
      <c r="Q28" s="24"/>
      <c r="R28" s="24"/>
      <c r="S28" s="24"/>
      <c r="T28" s="24"/>
      <c r="U28" s="24"/>
      <c r="V28" s="24"/>
      <c r="W28" s="24"/>
      <c r="X28" s="24"/>
      <c r="Y28" s="24"/>
      <c r="Z28" s="24"/>
      <c r="AA28" s="24"/>
    </row>
    <row r="29">
      <c r="A29" s="26" t="s">
        <v>2477</v>
      </c>
      <c r="B29" s="26">
        <v>2.0</v>
      </c>
      <c r="C29" s="26" t="s">
        <v>2495</v>
      </c>
      <c r="D29" s="27">
        <f t="array" ref="D29">SUM((LEN(Sheet2!$K$2:$K$321) - LEN(SUBSTITUTE(Sheet2!$K$2:$K$321, "C2.4", ""))) / LEN("C2.4"))</f>
        <v>8</v>
      </c>
      <c r="E29" s="27">
        <f t="array" ref="E29">SUM((LEN(Sheet2!$M$2:$M$321) - LEN(SUBSTITUTE(Sheet2!$M$2:$M$321, "C2.4", ""))) / LEN("C2.4"))</f>
        <v>4</v>
      </c>
      <c r="F29" s="27">
        <f t="shared" si="1"/>
        <v>12</v>
      </c>
      <c r="G29" s="49"/>
      <c r="H29" s="24"/>
      <c r="I29" s="24"/>
      <c r="J29" s="24"/>
      <c r="K29" s="24"/>
      <c r="L29" s="24"/>
      <c r="M29" s="24"/>
      <c r="N29" s="24"/>
      <c r="O29" s="24"/>
      <c r="P29" s="24"/>
      <c r="Q29" s="24"/>
      <c r="R29" s="24"/>
      <c r="S29" s="24"/>
      <c r="T29" s="24"/>
      <c r="U29" s="24"/>
      <c r="V29" s="24"/>
      <c r="W29" s="24"/>
      <c r="X29" s="24"/>
      <c r="Y29" s="24"/>
      <c r="Z29" s="24"/>
      <c r="AA29" s="24"/>
    </row>
    <row r="30">
      <c r="A30" s="26" t="s">
        <v>2345</v>
      </c>
      <c r="B30" s="26">
        <v>5.0</v>
      </c>
      <c r="C30" s="26" t="s">
        <v>2403</v>
      </c>
      <c r="D30" s="27">
        <f t="array" ref="D30">SUM((LEN(Sheet2!$K$2:$K$321) - LEN(SUBSTITUTE(Sheet2!$K$2:$K$321, "A5.5", ""))) / LEN("A5.5"))</f>
        <v>4</v>
      </c>
      <c r="E30" s="27">
        <f t="array" ref="E30">SUM((LEN(Sheet2!$M$2:$M$321) - LEN(SUBSTITUTE(Sheet2!$M$2:$M$321, "A5.5", ""))) / LEN("A5.5"))</f>
        <v>7</v>
      </c>
      <c r="F30" s="27">
        <f t="shared" si="1"/>
        <v>11</v>
      </c>
      <c r="G30" s="49"/>
      <c r="H30" s="24"/>
      <c r="I30" s="24"/>
      <c r="J30" s="24"/>
      <c r="K30" s="24"/>
      <c r="L30" s="24"/>
      <c r="M30" s="24"/>
      <c r="N30" s="24"/>
      <c r="O30" s="24"/>
      <c r="P30" s="24"/>
      <c r="Q30" s="24"/>
      <c r="R30" s="24"/>
      <c r="S30" s="24"/>
      <c r="T30" s="24"/>
      <c r="U30" s="24"/>
      <c r="V30" s="24"/>
      <c r="W30" s="24"/>
      <c r="X30" s="24"/>
      <c r="Y30" s="24"/>
      <c r="Z30" s="24"/>
      <c r="AA30" s="24"/>
    </row>
    <row r="31">
      <c r="A31" s="26" t="s">
        <v>2412</v>
      </c>
      <c r="B31" s="26">
        <v>1.0</v>
      </c>
      <c r="C31" s="26" t="s">
        <v>2417</v>
      </c>
      <c r="D31" s="27">
        <f t="array" ref="D31">SUM((LEN(Sheet2!$K$2:$K$321) - LEN(SUBSTITUTE(Sheet2!$K$2:$K$321, "B1.5", ""))) / LEN("B1.5"))</f>
        <v>3</v>
      </c>
      <c r="E31" s="27">
        <f t="array" ref="E31">SUM((LEN(Sheet2!$M$2:$M$321) - LEN(SUBSTITUTE(Sheet2!$M$2:$M$321, "B1.5", ""))) / LEN("B1.5"))</f>
        <v>8</v>
      </c>
      <c r="F31" s="27">
        <f t="shared" si="1"/>
        <v>11</v>
      </c>
      <c r="G31" s="49"/>
      <c r="H31" s="24"/>
      <c r="I31" s="24"/>
      <c r="J31" s="24"/>
      <c r="K31" s="24"/>
      <c r="L31" s="24"/>
      <c r="M31" s="24"/>
      <c r="N31" s="24"/>
      <c r="O31" s="24"/>
      <c r="P31" s="24"/>
      <c r="Q31" s="24"/>
      <c r="R31" s="24"/>
      <c r="S31" s="24"/>
      <c r="T31" s="24"/>
      <c r="U31" s="24"/>
      <c r="V31" s="24"/>
      <c r="W31" s="24"/>
      <c r="X31" s="24"/>
      <c r="Y31" s="24"/>
      <c r="Z31" s="24"/>
      <c r="AA31" s="24"/>
    </row>
    <row r="32">
      <c r="A32" s="26" t="s">
        <v>2477</v>
      </c>
      <c r="B32" s="26">
        <v>1.0</v>
      </c>
      <c r="C32" s="26" t="s">
        <v>2485</v>
      </c>
      <c r="D32" s="27">
        <f t="array" ref="D32">SUM((LEN(Sheet2!$K$2:$K$321) - LEN(SUBSTITUTE(Sheet2!$K$2:$K$321, "C1.8", ""))) / LEN("C1.8"))</f>
        <v>2</v>
      </c>
      <c r="E32" s="27">
        <f t="array" ref="E32">SUM((LEN(Sheet2!$M$2:$M$321) - LEN(SUBSTITUTE(Sheet2!$M$2:$M$321, "C1.8", ""))) / LEN("C1.8"))</f>
        <v>9</v>
      </c>
      <c r="F32" s="27">
        <f t="shared" si="1"/>
        <v>11</v>
      </c>
      <c r="G32" s="49"/>
      <c r="H32" s="24"/>
      <c r="I32" s="24"/>
      <c r="J32" s="24"/>
      <c r="K32" s="24"/>
      <c r="L32" s="24"/>
      <c r="M32" s="24"/>
      <c r="N32" s="24"/>
      <c r="O32" s="24"/>
      <c r="P32" s="24"/>
      <c r="Q32" s="24"/>
      <c r="R32" s="24"/>
      <c r="S32" s="24"/>
      <c r="T32" s="24"/>
      <c r="U32" s="24"/>
      <c r="V32" s="24"/>
      <c r="W32" s="24"/>
      <c r="X32" s="24"/>
      <c r="Y32" s="24"/>
      <c r="Z32" s="24"/>
      <c r="AA32" s="24"/>
    </row>
    <row r="33">
      <c r="A33" s="26" t="s">
        <v>2534</v>
      </c>
      <c r="B33" s="26">
        <v>3.0</v>
      </c>
      <c r="C33" s="26" t="s">
        <v>2569</v>
      </c>
      <c r="D33" s="27">
        <f t="array" ref="D33">SUM((LEN(Sheet2!$K$2:$K$321) - LEN(SUBSTITUTE(Sheet2!$K$2:$K$321, "E3.4", ""))) / LEN("E3.4"))</f>
        <v>3</v>
      </c>
      <c r="E33" s="27">
        <f t="array" ref="E33">SUM((LEN(Sheet2!$M$2:$M$321) - LEN(SUBSTITUTE(Sheet2!$M$2:$M$321, "E3.4", ""))) / LEN("E3.4"))</f>
        <v>8</v>
      </c>
      <c r="F33" s="27">
        <f t="shared" si="1"/>
        <v>11</v>
      </c>
      <c r="G33" s="49"/>
      <c r="H33" s="24"/>
      <c r="I33" s="24"/>
      <c r="J33" s="24"/>
      <c r="K33" s="24"/>
      <c r="L33" s="24"/>
      <c r="M33" s="24"/>
      <c r="N33" s="24"/>
      <c r="O33" s="24"/>
      <c r="P33" s="24"/>
      <c r="Q33" s="24"/>
      <c r="R33" s="24"/>
      <c r="S33" s="24"/>
      <c r="T33" s="24"/>
      <c r="U33" s="24"/>
      <c r="V33" s="24"/>
      <c r="W33" s="24"/>
      <c r="X33" s="24"/>
      <c r="Y33" s="24"/>
      <c r="Z33" s="24"/>
      <c r="AA33" s="24"/>
    </row>
    <row r="34">
      <c r="A34" s="26" t="s">
        <v>2345</v>
      </c>
      <c r="B34" s="26">
        <v>1.0</v>
      </c>
      <c r="C34" s="26" t="s">
        <v>2353</v>
      </c>
      <c r="D34" s="27">
        <f t="array" ref="D34">SUM((LEN(Sheet2!$K$2:$K$321) - LEN(SUBSTITUTE(Sheet2!$K$2:$K$321, "A1.5", ""))) / LEN("A1.5"))</f>
        <v>8</v>
      </c>
      <c r="E34" s="27">
        <f t="array" ref="E34">SUM((LEN(Sheet2!$M$2:$M$321) - LEN(SUBSTITUTE(Sheet2!$M$2:$M$321, "A1.5", ""))) / LEN("A1.5"))</f>
        <v>2</v>
      </c>
      <c r="F34" s="27">
        <f t="shared" si="1"/>
        <v>10</v>
      </c>
      <c r="G34" s="49"/>
      <c r="H34" s="24"/>
      <c r="I34" s="24"/>
      <c r="J34" s="24"/>
      <c r="K34" s="24"/>
      <c r="L34" s="24"/>
      <c r="M34" s="24"/>
      <c r="N34" s="24"/>
      <c r="O34" s="24"/>
      <c r="P34" s="24"/>
      <c r="Q34" s="24"/>
      <c r="R34" s="24"/>
      <c r="S34" s="24"/>
      <c r="T34" s="24"/>
      <c r="U34" s="24"/>
      <c r="V34" s="24"/>
      <c r="W34" s="24"/>
      <c r="X34" s="24"/>
      <c r="Y34" s="24"/>
      <c r="Z34" s="24"/>
      <c r="AA34" s="24"/>
    </row>
    <row r="35">
      <c r="A35" s="26" t="s">
        <v>2345</v>
      </c>
      <c r="B35" s="26">
        <v>4.0</v>
      </c>
      <c r="C35" s="26" t="s">
        <v>2392</v>
      </c>
      <c r="D35" s="27">
        <f t="array" ref="D35">SUM((LEN(Sheet2!$K$2:$K$321) - LEN(SUBSTITUTE(Sheet2!$K$2:$K$321, "A4.2", ""))) / LEN("A4.2"))</f>
        <v>6</v>
      </c>
      <c r="E35" s="27">
        <f t="array" ref="E35">SUM((LEN(Sheet2!$M$2:$M$321) - LEN(SUBSTITUTE(Sheet2!$M$2:$M$321, "A4.2", ""))) / LEN("A4.2"))</f>
        <v>4</v>
      </c>
      <c r="F35" s="27">
        <f t="shared" si="1"/>
        <v>10</v>
      </c>
      <c r="G35" s="49"/>
      <c r="H35" s="24"/>
      <c r="I35" s="24"/>
      <c r="J35" s="24"/>
      <c r="K35" s="24"/>
      <c r="L35" s="24"/>
      <c r="M35" s="24"/>
      <c r="N35" s="24"/>
      <c r="O35" s="24"/>
      <c r="P35" s="24"/>
      <c r="Q35" s="24"/>
      <c r="R35" s="24"/>
      <c r="S35" s="24"/>
      <c r="T35" s="24"/>
      <c r="U35" s="24"/>
      <c r="V35" s="24"/>
      <c r="W35" s="24"/>
      <c r="X35" s="24"/>
      <c r="Y35" s="24"/>
      <c r="Z35" s="24"/>
      <c r="AA35" s="24"/>
    </row>
    <row r="36">
      <c r="A36" s="26" t="s">
        <v>2345</v>
      </c>
      <c r="B36" s="26">
        <v>3.0</v>
      </c>
      <c r="C36" s="26" t="s">
        <v>2384</v>
      </c>
      <c r="D36" s="27">
        <f t="array" ref="D36">SUM((LEN(Sheet2!$K$2:$K$321) - LEN(SUBSTITUTE(Sheet2!$K$2:$K$321, "A3.3", ""))) / LEN("A3.3"))</f>
        <v>3</v>
      </c>
      <c r="E36" s="27">
        <f t="array" ref="E36">SUM((LEN(Sheet2!$M$2:$M$321) - LEN(SUBSTITUTE(Sheet2!$M$2:$M$321, "A3.3", ""))) / LEN("A3.3"))</f>
        <v>6</v>
      </c>
      <c r="F36" s="27">
        <f t="shared" si="1"/>
        <v>9</v>
      </c>
      <c r="G36" s="49"/>
      <c r="H36" s="24"/>
      <c r="I36" s="24"/>
      <c r="J36" s="24"/>
      <c r="K36" s="24"/>
      <c r="L36" s="24"/>
      <c r="M36" s="24"/>
      <c r="N36" s="24"/>
      <c r="O36" s="24"/>
      <c r="P36" s="24"/>
      <c r="Q36" s="24"/>
      <c r="R36" s="24"/>
      <c r="S36" s="24"/>
      <c r="T36" s="24"/>
      <c r="U36" s="24"/>
      <c r="V36" s="24"/>
      <c r="W36" s="24"/>
      <c r="X36" s="24"/>
      <c r="Y36" s="24"/>
      <c r="Z36" s="24"/>
      <c r="AA36" s="24"/>
    </row>
    <row r="37">
      <c r="A37" s="26" t="s">
        <v>2345</v>
      </c>
      <c r="B37" s="26">
        <v>5.0</v>
      </c>
      <c r="C37" s="26" t="s">
        <v>2407</v>
      </c>
      <c r="D37" s="27">
        <f t="array" ref="D37">SUM((LEN(Sheet2!$K$2:$K$321) - LEN(SUBSTITUTE(Sheet2!$K$2:$K$321, "A5.9", ""))) / LEN("A5.9"))</f>
        <v>6</v>
      </c>
      <c r="E37" s="27">
        <f t="array" ref="E37">SUM((LEN(Sheet2!$M$2:$M$321) - LEN(SUBSTITUTE(Sheet2!$M$2:$M$321, "A5.9", ""))) / LEN("A5.9"))</f>
        <v>3</v>
      </c>
      <c r="F37" s="27">
        <f t="shared" si="1"/>
        <v>9</v>
      </c>
      <c r="G37" s="49"/>
      <c r="H37" s="24"/>
      <c r="I37" s="24"/>
      <c r="J37" s="24"/>
      <c r="K37" s="24"/>
      <c r="L37" s="24"/>
      <c r="M37" s="24"/>
      <c r="N37" s="24"/>
      <c r="O37" s="24"/>
      <c r="P37" s="24"/>
      <c r="Q37" s="24"/>
      <c r="R37" s="24"/>
      <c r="S37" s="24"/>
      <c r="T37" s="24"/>
      <c r="U37" s="24"/>
      <c r="V37" s="24"/>
      <c r="W37" s="24"/>
      <c r="X37" s="24"/>
      <c r="Y37" s="24"/>
      <c r="Z37" s="24"/>
      <c r="AA37" s="24"/>
    </row>
    <row r="38">
      <c r="A38" s="26" t="s">
        <v>2412</v>
      </c>
      <c r="B38" s="26">
        <v>2.0</v>
      </c>
      <c r="C38" s="26" t="s">
        <v>2430</v>
      </c>
      <c r="D38" s="27">
        <f t="array" ref="D38">SUM((LEN(Sheet2!$K$2:$K$321) - LEN(SUBSTITUTE(Sheet2!$K$2:$K$321, "B2.4", ""))) / LEN("B2.4"))</f>
        <v>6</v>
      </c>
      <c r="E38" s="27">
        <f t="array" ref="E38">SUM((LEN(Sheet2!$M$2:$M$321) - LEN(SUBSTITUTE(Sheet2!$M$2:$M$321, "B2.4", ""))) / LEN("B2.4"))</f>
        <v>3</v>
      </c>
      <c r="F38" s="27">
        <f t="shared" si="1"/>
        <v>9</v>
      </c>
      <c r="G38" s="49"/>
      <c r="H38" s="24"/>
      <c r="I38" s="24"/>
      <c r="J38" s="24"/>
      <c r="K38" s="24"/>
      <c r="L38" s="24"/>
      <c r="M38" s="24"/>
      <c r="N38" s="24"/>
      <c r="O38" s="24"/>
      <c r="P38" s="24"/>
      <c r="Q38" s="24"/>
      <c r="R38" s="24"/>
      <c r="S38" s="24"/>
      <c r="T38" s="24"/>
      <c r="U38" s="24"/>
      <c r="V38" s="24"/>
      <c r="W38" s="24"/>
      <c r="X38" s="24"/>
      <c r="Y38" s="24"/>
      <c r="Z38" s="24"/>
      <c r="AA38" s="24"/>
    </row>
    <row r="39">
      <c r="A39" s="26" t="s">
        <v>2534</v>
      </c>
      <c r="B39" s="26">
        <v>3.0</v>
      </c>
      <c r="C39" s="26" t="s">
        <v>2567</v>
      </c>
      <c r="D39" s="27">
        <f t="array" ref="D39">SUM((LEN(Sheet2!$K$2:$K$321) - LEN(SUBSTITUTE(Sheet2!$K$2:$K$321, "E3.2", ""))) / LEN("E3.2"))</f>
        <v>5</v>
      </c>
      <c r="E39" s="27">
        <f t="array" ref="E39">SUM((LEN(Sheet2!$M$2:$M$321) - LEN(SUBSTITUTE(Sheet2!$M$2:$M$321, "E3.2", ""))) / LEN("E3.2"))</f>
        <v>4</v>
      </c>
      <c r="F39" s="27">
        <f t="shared" si="1"/>
        <v>9</v>
      </c>
      <c r="G39" s="49"/>
      <c r="H39" s="24"/>
      <c r="I39" s="24"/>
      <c r="J39" s="24"/>
      <c r="K39" s="24"/>
      <c r="L39" s="24"/>
      <c r="M39" s="24"/>
      <c r="N39" s="24"/>
      <c r="O39" s="24"/>
      <c r="P39" s="24"/>
      <c r="Q39" s="24"/>
      <c r="R39" s="24"/>
      <c r="S39" s="24"/>
      <c r="T39" s="24"/>
      <c r="U39" s="24"/>
      <c r="V39" s="24"/>
      <c r="W39" s="24"/>
      <c r="X39" s="24"/>
      <c r="Y39" s="24"/>
      <c r="Z39" s="24"/>
      <c r="AA39" s="24"/>
    </row>
    <row r="40">
      <c r="A40" s="26" t="s">
        <v>2345</v>
      </c>
      <c r="B40" s="26">
        <v>5.0</v>
      </c>
      <c r="C40" s="26" t="s">
        <v>2408</v>
      </c>
      <c r="D40" s="27">
        <f t="array" ref="D40">SUM((LEN(Sheet2!$K$2:$K$321) - LEN(SUBSTITUTE(Sheet2!$K$2:$K$321, "A5.10", ""))) / LEN("A5.10"))</f>
        <v>4</v>
      </c>
      <c r="E40" s="27">
        <f t="array" ref="E40">SUM((LEN(Sheet2!$M$2:$M$321) - LEN(SUBSTITUTE(Sheet2!$M$2:$M$321, "A5.10", ""))) / LEN("A5.10"))</f>
        <v>4</v>
      </c>
      <c r="F40" s="27">
        <f t="shared" si="1"/>
        <v>8</v>
      </c>
      <c r="G40" s="49"/>
      <c r="H40" s="24"/>
      <c r="I40" s="24"/>
      <c r="J40" s="24"/>
      <c r="K40" s="24"/>
      <c r="L40" s="24"/>
      <c r="M40" s="24"/>
      <c r="N40" s="24"/>
      <c r="O40" s="24"/>
      <c r="P40" s="24"/>
      <c r="Q40" s="24"/>
      <c r="R40" s="24"/>
      <c r="S40" s="24"/>
      <c r="T40" s="24"/>
      <c r="U40" s="24"/>
      <c r="V40" s="24"/>
      <c r="W40" s="24"/>
      <c r="X40" s="24"/>
      <c r="Y40" s="24"/>
      <c r="Z40" s="24"/>
      <c r="AA40" s="24"/>
    </row>
    <row r="41">
      <c r="A41" s="26" t="s">
        <v>2412</v>
      </c>
      <c r="B41" s="26">
        <v>2.0</v>
      </c>
      <c r="C41" s="26" t="s">
        <v>2428</v>
      </c>
      <c r="D41" s="27">
        <f t="array" ref="D41">SUM((LEN(Sheet2!$K$2:$K$321) - LEN(SUBSTITUTE(Sheet2!$K$2:$K$321, "B2.2", ""))) / LEN("B2.2"))</f>
        <v>2</v>
      </c>
      <c r="E41" s="27">
        <f t="array" ref="E41">SUM((LEN(Sheet2!$M$2:$M$321) - LEN(SUBSTITUTE(Sheet2!$M$2:$M$321, "B2.2", ""))) / LEN("B2.2"))</f>
        <v>6</v>
      </c>
      <c r="F41" s="27">
        <f t="shared" si="1"/>
        <v>8</v>
      </c>
      <c r="G41" s="49"/>
      <c r="H41" s="24"/>
      <c r="I41" s="24"/>
      <c r="J41" s="24"/>
      <c r="K41" s="24"/>
      <c r="L41" s="24"/>
      <c r="M41" s="24"/>
      <c r="N41" s="24"/>
      <c r="O41" s="24"/>
      <c r="P41" s="24"/>
      <c r="Q41" s="24"/>
      <c r="R41" s="24"/>
      <c r="S41" s="24"/>
      <c r="T41" s="24"/>
      <c r="U41" s="24"/>
      <c r="V41" s="24"/>
      <c r="W41" s="24"/>
      <c r="X41" s="24"/>
      <c r="Y41" s="24"/>
      <c r="Z41" s="24"/>
      <c r="AA41" s="24"/>
    </row>
    <row r="42">
      <c r="A42" s="26" t="s">
        <v>2477</v>
      </c>
      <c r="B42" s="26">
        <v>1.0</v>
      </c>
      <c r="C42" s="26" t="s">
        <v>2478</v>
      </c>
      <c r="D42" s="27">
        <f t="array" ref="D42">SUM((LEN(Sheet2!$K$2:$K$321) - LEN(SUBSTITUTE(Sheet2!$K$2:$K$321, "C1.1", ""))) / LEN("C1.1"))</f>
        <v>2</v>
      </c>
      <c r="E42" s="27">
        <f t="array" ref="E42">SUM((LEN(Sheet2!$M$2:$M$321) - LEN(SUBSTITUTE(Sheet2!$M$2:$M$321, "C1.1", ""))) / LEN("C1.1"))</f>
        <v>6</v>
      </c>
      <c r="F42" s="27">
        <f t="shared" si="1"/>
        <v>8</v>
      </c>
      <c r="G42" s="49"/>
      <c r="H42" s="24"/>
      <c r="I42" s="24"/>
      <c r="J42" s="24"/>
      <c r="K42" s="24"/>
      <c r="L42" s="24"/>
      <c r="M42" s="24"/>
      <c r="N42" s="24"/>
      <c r="O42" s="24"/>
      <c r="P42" s="24"/>
      <c r="Q42" s="24"/>
      <c r="R42" s="24"/>
      <c r="S42" s="24"/>
      <c r="T42" s="24"/>
      <c r="U42" s="24"/>
      <c r="V42" s="24"/>
      <c r="W42" s="24"/>
      <c r="X42" s="24"/>
      <c r="Y42" s="24"/>
      <c r="Z42" s="24"/>
      <c r="AA42" s="24"/>
    </row>
    <row r="43">
      <c r="A43" s="26" t="s">
        <v>2345</v>
      </c>
      <c r="B43" s="26">
        <v>4.0</v>
      </c>
      <c r="C43" s="26" t="s">
        <v>2393</v>
      </c>
      <c r="D43" s="27">
        <f t="array" ref="D43">SUM((LEN(Sheet2!$K$2:$K$321) - LEN(SUBSTITUTE(Sheet2!$K$2:$K$321, "A4.3", ""))) / LEN("A4.3"))</f>
        <v>3</v>
      </c>
      <c r="E43" s="27">
        <f t="array" ref="E43">SUM((LEN(Sheet2!$M$2:$M$321) - LEN(SUBSTITUTE(Sheet2!$M$2:$M$321, "A4.3", ""))) / LEN("A4.3"))</f>
        <v>4</v>
      </c>
      <c r="F43" s="27">
        <f t="shared" si="1"/>
        <v>7</v>
      </c>
      <c r="G43" s="49"/>
      <c r="H43" s="24"/>
      <c r="I43" s="24"/>
      <c r="J43" s="24"/>
      <c r="K43" s="24"/>
      <c r="L43" s="24"/>
      <c r="M43" s="24"/>
      <c r="N43" s="24"/>
      <c r="O43" s="24"/>
      <c r="P43" s="24"/>
      <c r="Q43" s="24"/>
      <c r="R43" s="24"/>
      <c r="S43" s="24"/>
      <c r="T43" s="24"/>
      <c r="U43" s="24"/>
      <c r="V43" s="24"/>
      <c r="W43" s="24"/>
      <c r="X43" s="24"/>
      <c r="Y43" s="24"/>
      <c r="Z43" s="24"/>
      <c r="AA43" s="24"/>
    </row>
    <row r="44">
      <c r="A44" s="26" t="s">
        <v>2412</v>
      </c>
      <c r="B44" s="26">
        <v>3.0</v>
      </c>
      <c r="C44" s="26" t="s">
        <v>2440</v>
      </c>
      <c r="D44" s="27">
        <f t="array" ref="D44">SUM((LEN(Sheet2!$K$2:$K$321) - LEN(SUBSTITUTE(Sheet2!$K$2:$K$321, "B3.1", ""))) / LEN("B3.1"))</f>
        <v>3</v>
      </c>
      <c r="E44" s="27">
        <f t="array" ref="E44">SUM((LEN(Sheet2!$M$2:$M$321) - LEN(SUBSTITUTE(Sheet2!$M$2:$M$321, "B3.1", ""))) / LEN("B3.1"))</f>
        <v>4</v>
      </c>
      <c r="F44" s="27">
        <f t="shared" si="1"/>
        <v>7</v>
      </c>
      <c r="G44" s="49"/>
      <c r="H44" s="24"/>
      <c r="I44" s="24"/>
      <c r="J44" s="24"/>
      <c r="K44" s="24"/>
      <c r="L44" s="24"/>
      <c r="M44" s="24"/>
      <c r="N44" s="24"/>
      <c r="O44" s="24"/>
      <c r="P44" s="24"/>
      <c r="Q44" s="24"/>
      <c r="R44" s="24"/>
      <c r="S44" s="24"/>
      <c r="T44" s="24"/>
      <c r="U44" s="24"/>
      <c r="V44" s="24"/>
      <c r="W44" s="24"/>
      <c r="X44" s="24"/>
      <c r="Y44" s="24"/>
      <c r="Z44" s="24"/>
      <c r="AA44" s="24"/>
    </row>
    <row r="45">
      <c r="A45" s="26" t="s">
        <v>2412</v>
      </c>
      <c r="B45" s="26">
        <v>4.0</v>
      </c>
      <c r="C45" s="26" t="s">
        <v>2448</v>
      </c>
      <c r="D45" s="27">
        <f t="array" ref="D45">SUM((LEN(Sheet2!$K$2:$K$321) - LEN(SUBSTITUTE(Sheet2!$K$2:$K$321, "B4.1", ""))) / LEN("B4.1"))</f>
        <v>2</v>
      </c>
      <c r="E45" s="27">
        <f t="array" ref="E45">SUM((LEN(Sheet2!$M$2:$M$321) - LEN(SUBSTITUTE(Sheet2!$M$2:$M$321, "B4.1", ""))) / LEN("B4.1"))</f>
        <v>5</v>
      </c>
      <c r="F45" s="27">
        <f t="shared" si="1"/>
        <v>7</v>
      </c>
      <c r="G45" s="49"/>
      <c r="H45" s="24"/>
      <c r="I45" s="24"/>
      <c r="J45" s="24"/>
      <c r="K45" s="24"/>
      <c r="L45" s="24"/>
      <c r="M45" s="24"/>
      <c r="N45" s="24"/>
      <c r="O45" s="24"/>
      <c r="P45" s="24"/>
      <c r="Q45" s="24"/>
      <c r="R45" s="24"/>
      <c r="S45" s="24"/>
      <c r="T45" s="24"/>
      <c r="U45" s="24"/>
      <c r="V45" s="24"/>
      <c r="W45" s="24"/>
      <c r="X45" s="24"/>
      <c r="Y45" s="24"/>
      <c r="Z45" s="24"/>
      <c r="AA45" s="24"/>
    </row>
    <row r="46">
      <c r="A46" s="26" t="s">
        <v>2412</v>
      </c>
      <c r="B46" s="26">
        <v>5.0</v>
      </c>
      <c r="C46" s="26" t="s">
        <v>2466</v>
      </c>
      <c r="D46" s="27">
        <f t="array" ref="D46">SUM((LEN(Sheet2!$K$2:$K$321) - LEN(SUBSTITUTE(Sheet2!$K$2:$K$321, "B5.3", ""))) / LEN("B5.3"))</f>
        <v>3</v>
      </c>
      <c r="E46" s="27">
        <f t="array" ref="E46">SUM((LEN(Sheet2!$M$2:$M$321) - LEN(SUBSTITUTE(Sheet2!$M$2:$M$321, "B5.3", ""))) / LEN("B5.3"))</f>
        <v>4</v>
      </c>
      <c r="F46" s="27">
        <f t="shared" si="1"/>
        <v>7</v>
      </c>
      <c r="G46" s="49"/>
      <c r="H46" s="24"/>
      <c r="I46" s="24"/>
      <c r="J46" s="24"/>
      <c r="K46" s="24"/>
      <c r="L46" s="24"/>
      <c r="M46" s="24"/>
      <c r="N46" s="24"/>
      <c r="O46" s="24"/>
      <c r="P46" s="24"/>
      <c r="Q46" s="24"/>
      <c r="R46" s="24"/>
      <c r="S46" s="24"/>
      <c r="T46" s="24"/>
      <c r="U46" s="24"/>
      <c r="V46" s="24"/>
      <c r="W46" s="24"/>
      <c r="X46" s="24"/>
      <c r="Y46" s="24"/>
      <c r="Z46" s="24"/>
      <c r="AA46" s="24"/>
    </row>
    <row r="47">
      <c r="A47" s="26" t="s">
        <v>2506</v>
      </c>
      <c r="B47" s="26">
        <v>1.0</v>
      </c>
      <c r="C47" s="26" t="s">
        <v>2511</v>
      </c>
      <c r="D47" s="27">
        <f t="array" ref="D47">SUM((LEN(Sheet2!$K$2:$K$321) - LEN(SUBSTITUTE(Sheet2!$K$2:$K$321, "D1.5", ""))) / LEN("D1.5"))</f>
        <v>5</v>
      </c>
      <c r="E47" s="27">
        <f t="array" ref="E47">SUM((LEN(Sheet2!$M$2:$M$321) - LEN(SUBSTITUTE(Sheet2!$M$2:$M$321, "D1.5", ""))) / LEN("D1.5"))</f>
        <v>2</v>
      </c>
      <c r="F47" s="27">
        <f t="shared" si="1"/>
        <v>7</v>
      </c>
      <c r="G47" s="49"/>
      <c r="H47" s="24"/>
      <c r="I47" s="24"/>
      <c r="J47" s="24"/>
      <c r="K47" s="24"/>
      <c r="L47" s="24"/>
      <c r="M47" s="24"/>
      <c r="N47" s="24"/>
      <c r="O47" s="24"/>
      <c r="P47" s="24"/>
      <c r="Q47" s="24"/>
      <c r="R47" s="24"/>
      <c r="S47" s="24"/>
      <c r="T47" s="24"/>
      <c r="U47" s="24"/>
      <c r="V47" s="24"/>
      <c r="W47" s="24"/>
      <c r="X47" s="24"/>
      <c r="Y47" s="24"/>
      <c r="Z47" s="24"/>
      <c r="AA47" s="24"/>
    </row>
    <row r="48">
      <c r="A48" s="26" t="s">
        <v>2534</v>
      </c>
      <c r="B48" s="26">
        <v>2.0</v>
      </c>
      <c r="C48" s="26" t="s">
        <v>2555</v>
      </c>
      <c r="D48" s="27">
        <f t="array" ref="D48">SUM((LEN(Sheet2!$K$2:$K$321) - LEN(SUBSTITUTE(Sheet2!$K$2:$K$321, "E2.1", ""))) / LEN("E2.1"))</f>
        <v>1</v>
      </c>
      <c r="E48" s="27">
        <f t="array" ref="E48">SUM((LEN(Sheet2!$M$2:$M$321) - LEN(SUBSTITUTE(Sheet2!$M$2:$M$321, "E2.1", ""))) / LEN("E2.1"))</f>
        <v>6</v>
      </c>
      <c r="F48" s="27">
        <f t="shared" si="1"/>
        <v>7</v>
      </c>
      <c r="G48" s="49"/>
      <c r="H48" s="24"/>
      <c r="I48" s="24"/>
      <c r="J48" s="24"/>
      <c r="K48" s="24"/>
      <c r="L48" s="24"/>
      <c r="M48" s="24"/>
      <c r="N48" s="24"/>
      <c r="O48" s="24"/>
      <c r="P48" s="24"/>
      <c r="Q48" s="24"/>
      <c r="R48" s="24"/>
      <c r="S48" s="24"/>
      <c r="T48" s="24"/>
      <c r="U48" s="24"/>
      <c r="V48" s="24"/>
      <c r="W48" s="24"/>
      <c r="X48" s="24"/>
      <c r="Y48" s="24"/>
      <c r="Z48" s="24"/>
      <c r="AA48" s="24"/>
    </row>
    <row r="49">
      <c r="A49" s="26" t="s">
        <v>2345</v>
      </c>
      <c r="B49" s="26">
        <v>1.0</v>
      </c>
      <c r="C49" s="26" t="s">
        <v>2347</v>
      </c>
      <c r="D49" s="27">
        <f t="array" ref="D49">SUM((LEN(Sheet2!$K$2:$K$321) - LEN(SUBSTITUTE(Sheet2!$K$2:$K$321, "A1.2", ""))) / LEN("A1.2"))</f>
        <v>4</v>
      </c>
      <c r="E49" s="27">
        <f t="array" ref="E49">SUM((LEN(Sheet2!$M$2:$M$321) - LEN(SUBSTITUTE(Sheet2!$M$2:$M$321, "A1.2", ""))) / LEN("A1.2"))</f>
        <v>2</v>
      </c>
      <c r="F49" s="27">
        <f t="shared" si="1"/>
        <v>6</v>
      </c>
      <c r="G49" s="49"/>
      <c r="H49" s="24"/>
      <c r="I49" s="24"/>
      <c r="J49" s="24"/>
      <c r="K49" s="24"/>
      <c r="L49" s="24"/>
      <c r="M49" s="24"/>
      <c r="N49" s="24"/>
      <c r="O49" s="24"/>
      <c r="P49" s="24"/>
      <c r="Q49" s="24"/>
      <c r="R49" s="24"/>
      <c r="S49" s="24"/>
      <c r="T49" s="24"/>
      <c r="U49" s="24"/>
      <c r="V49" s="24"/>
      <c r="W49" s="24"/>
      <c r="X49" s="24"/>
      <c r="Y49" s="24"/>
      <c r="Z49" s="24"/>
      <c r="AA49" s="24"/>
    </row>
    <row r="50">
      <c r="A50" s="26" t="s">
        <v>2345</v>
      </c>
      <c r="B50" s="26">
        <v>1.0</v>
      </c>
      <c r="C50" s="26" t="s">
        <v>2351</v>
      </c>
      <c r="D50" s="27">
        <f t="array" ref="D50">SUM((LEN(Sheet2!$K$2:$K$321) - LEN(SUBSTITUTE(Sheet2!$K$2:$K$321, "A1.4", ""))) / LEN("A1.4"))</f>
        <v>3</v>
      </c>
      <c r="E50" s="27">
        <f t="array" ref="E50">SUM((LEN(Sheet2!$M$2:$M$321) - LEN(SUBSTITUTE(Sheet2!$M$2:$M$321, "A1.4", ""))) / LEN("A1.4"))</f>
        <v>3</v>
      </c>
      <c r="F50" s="27">
        <f t="shared" si="1"/>
        <v>6</v>
      </c>
      <c r="G50" s="49"/>
      <c r="H50" s="24"/>
      <c r="I50" s="24"/>
      <c r="J50" s="24"/>
      <c r="K50" s="24"/>
      <c r="L50" s="24"/>
      <c r="M50" s="24"/>
      <c r="N50" s="24"/>
      <c r="O50" s="24"/>
      <c r="P50" s="24"/>
      <c r="Q50" s="24"/>
      <c r="R50" s="24"/>
      <c r="S50" s="24"/>
      <c r="T50" s="24"/>
      <c r="U50" s="24"/>
      <c r="V50" s="24"/>
      <c r="W50" s="24"/>
      <c r="X50" s="24"/>
      <c r="Y50" s="24"/>
      <c r="Z50" s="24"/>
      <c r="AA50" s="24"/>
    </row>
    <row r="51">
      <c r="A51" s="26" t="s">
        <v>2345</v>
      </c>
      <c r="B51" s="26">
        <v>2.0</v>
      </c>
      <c r="C51" s="26" t="s">
        <v>2376</v>
      </c>
      <c r="D51" s="27">
        <f t="array" ref="D51">SUM((LEN(Sheet2!$K$2:$K$321) - LEN(SUBSTITUTE(Sheet2!$K$2:$K$321, "A2.17", ""))) / LEN("A2.17"))</f>
        <v>3</v>
      </c>
      <c r="E51" s="27">
        <f t="array" ref="E51">SUM((LEN(Sheet2!$M$2:$M$321) - LEN(SUBSTITUTE(Sheet2!$M$2:$M$321, "A2.17", ""))) / LEN("A2.17"))</f>
        <v>3</v>
      </c>
      <c r="F51" s="27">
        <f t="shared" si="1"/>
        <v>6</v>
      </c>
      <c r="G51" s="49"/>
      <c r="H51" s="24"/>
      <c r="I51" s="24"/>
      <c r="J51" s="24"/>
      <c r="K51" s="24"/>
      <c r="L51" s="24"/>
      <c r="M51" s="24"/>
      <c r="N51" s="24"/>
      <c r="O51" s="24"/>
      <c r="P51" s="24"/>
      <c r="Q51" s="24"/>
      <c r="R51" s="24"/>
      <c r="S51" s="24"/>
      <c r="T51" s="24"/>
      <c r="U51" s="24"/>
      <c r="V51" s="24"/>
      <c r="W51" s="24"/>
      <c r="X51" s="24"/>
      <c r="Y51" s="24"/>
      <c r="Z51" s="24"/>
      <c r="AA51" s="24"/>
    </row>
    <row r="52">
      <c r="A52" s="26" t="s">
        <v>2345</v>
      </c>
      <c r="B52" s="26">
        <v>4.0</v>
      </c>
      <c r="C52" s="26" t="s">
        <v>2391</v>
      </c>
      <c r="D52" s="27">
        <f t="array" ref="D52">SUM((LEN(Sheet2!$K$2:$K$321) - LEN(SUBSTITUTE(Sheet2!$K$2:$K$321, "A4.1", ""))) / LEN("A4.1"))</f>
        <v>2</v>
      </c>
      <c r="E52" s="27">
        <f t="array" ref="E52">SUM((LEN(Sheet2!$M$2:$M$321) - LEN(SUBSTITUTE(Sheet2!$M$2:$M$321, "A4.1", ""))) / LEN("A4.1"))</f>
        <v>4</v>
      </c>
      <c r="F52" s="27">
        <f t="shared" si="1"/>
        <v>6</v>
      </c>
      <c r="G52" s="49"/>
      <c r="H52" s="24"/>
      <c r="I52" s="24"/>
      <c r="J52" s="24"/>
      <c r="K52" s="24"/>
      <c r="L52" s="24"/>
      <c r="M52" s="24"/>
      <c r="N52" s="24"/>
      <c r="O52" s="24"/>
      <c r="P52" s="24"/>
      <c r="Q52" s="24"/>
      <c r="R52" s="24"/>
      <c r="S52" s="24"/>
      <c r="T52" s="24"/>
      <c r="U52" s="24"/>
      <c r="V52" s="24"/>
      <c r="W52" s="24"/>
      <c r="X52" s="24"/>
      <c r="Y52" s="24"/>
      <c r="Z52" s="24"/>
      <c r="AA52" s="24"/>
    </row>
    <row r="53">
      <c r="A53" s="26" t="s">
        <v>2412</v>
      </c>
      <c r="B53" s="26">
        <v>2.0</v>
      </c>
      <c r="C53" s="26" t="s">
        <v>2427</v>
      </c>
      <c r="D53" s="27">
        <f t="array" ref="D53">SUM((LEN(Sheet2!$K$2:$K$321) - LEN(SUBSTITUTE(Sheet2!$K$2:$K$321, "B2.1", ""))) / LEN("B2.1"))</f>
        <v>3</v>
      </c>
      <c r="E53" s="27">
        <f t="array" ref="E53">SUM((LEN(Sheet2!$M$2:$M$321) - LEN(SUBSTITUTE(Sheet2!$M$2:$M$321, "B2.1", ""))) / LEN("B2.1"))</f>
        <v>3</v>
      </c>
      <c r="F53" s="27">
        <f t="shared" si="1"/>
        <v>6</v>
      </c>
      <c r="G53" s="49"/>
      <c r="H53" s="24"/>
      <c r="I53" s="24"/>
      <c r="J53" s="24"/>
      <c r="K53" s="24"/>
      <c r="L53" s="24"/>
      <c r="M53" s="24"/>
      <c r="N53" s="24"/>
      <c r="O53" s="24"/>
      <c r="P53" s="24"/>
      <c r="Q53" s="24"/>
      <c r="R53" s="24"/>
      <c r="S53" s="24"/>
      <c r="T53" s="24"/>
      <c r="U53" s="24"/>
      <c r="V53" s="24"/>
      <c r="W53" s="24"/>
      <c r="X53" s="24"/>
      <c r="Y53" s="24"/>
      <c r="Z53" s="24"/>
      <c r="AA53" s="24"/>
    </row>
    <row r="54">
      <c r="A54" s="26" t="s">
        <v>2412</v>
      </c>
      <c r="B54" s="26">
        <v>3.0</v>
      </c>
      <c r="C54" s="26" t="s">
        <v>2441</v>
      </c>
      <c r="D54" s="27">
        <f t="array" ref="D54">SUM((LEN(Sheet2!$K$2:$K$321) - LEN(SUBSTITUTE(Sheet2!$K$2:$K$321, "B3.2", ""))) / LEN("B3.2"))</f>
        <v>2</v>
      </c>
      <c r="E54" s="27">
        <f t="array" ref="E54">SUM((LEN(Sheet2!$M$2:$M$321) - LEN(SUBSTITUTE(Sheet2!$M$2:$M$321, "B3.2", ""))) / LEN("B3.2"))</f>
        <v>4</v>
      </c>
      <c r="F54" s="27">
        <f t="shared" si="1"/>
        <v>6</v>
      </c>
      <c r="G54" s="49"/>
      <c r="H54" s="24"/>
      <c r="I54" s="24"/>
      <c r="J54" s="24"/>
      <c r="K54" s="24"/>
      <c r="L54" s="24"/>
      <c r="M54" s="24"/>
      <c r="N54" s="24"/>
      <c r="O54" s="24"/>
      <c r="P54" s="24"/>
      <c r="Q54" s="24"/>
      <c r="R54" s="24"/>
      <c r="S54" s="24"/>
      <c r="T54" s="24"/>
      <c r="U54" s="24"/>
      <c r="V54" s="24"/>
      <c r="W54" s="24"/>
      <c r="X54" s="24"/>
      <c r="Y54" s="24"/>
      <c r="Z54" s="24"/>
      <c r="AA54" s="24"/>
    </row>
    <row r="55">
      <c r="A55" s="26" t="s">
        <v>2345</v>
      </c>
      <c r="B55" s="26">
        <v>2.0</v>
      </c>
      <c r="C55" s="26" t="s">
        <v>2364</v>
      </c>
      <c r="D55" s="27">
        <f t="array" ref="D55">SUM((LEN(Sheet2!$K$2:$K$321) - LEN(SUBSTITUTE(Sheet2!$K$2:$K$321, "A2.5", ""))) / LEN("A2.5"))</f>
        <v>3</v>
      </c>
      <c r="E55" s="27">
        <f t="array" ref="E55">SUM((LEN(Sheet2!$M$2:$M$321) - LEN(SUBSTITUTE(Sheet2!$M$2:$M$321, "A2.5", ""))) / LEN("A2.5"))</f>
        <v>2</v>
      </c>
      <c r="F55" s="27">
        <f t="shared" si="1"/>
        <v>5</v>
      </c>
      <c r="G55" s="49"/>
      <c r="H55" s="24"/>
      <c r="I55" s="24"/>
      <c r="J55" s="24"/>
      <c r="K55" s="24"/>
      <c r="L55" s="24"/>
      <c r="M55" s="24"/>
      <c r="N55" s="24"/>
      <c r="O55" s="24"/>
      <c r="P55" s="24"/>
      <c r="Q55" s="24"/>
      <c r="R55" s="24"/>
      <c r="S55" s="24"/>
      <c r="T55" s="24"/>
      <c r="U55" s="24"/>
      <c r="V55" s="24"/>
      <c r="W55" s="24"/>
      <c r="X55" s="24"/>
      <c r="Y55" s="24"/>
      <c r="Z55" s="24"/>
      <c r="AA55" s="24"/>
    </row>
    <row r="56">
      <c r="A56" s="26" t="s">
        <v>2345</v>
      </c>
      <c r="B56" s="26">
        <v>3.0</v>
      </c>
      <c r="C56" s="26" t="s">
        <v>2385</v>
      </c>
      <c r="D56" s="27">
        <f t="array" ref="D56">SUM((LEN(Sheet2!$K$2:$K$321) - LEN(SUBSTITUTE(Sheet2!$K$2:$K$321, "A3.4", ""))) / LEN("A3.4"))</f>
        <v>4</v>
      </c>
      <c r="E56" s="27">
        <f t="array" ref="E56">SUM((LEN(Sheet2!$M$2:$M$321) - LEN(SUBSTITUTE(Sheet2!$M$2:$M$321, "A3.4", ""))) / LEN("A3.4"))</f>
        <v>1</v>
      </c>
      <c r="F56" s="27">
        <f t="shared" si="1"/>
        <v>5</v>
      </c>
      <c r="G56" s="49"/>
      <c r="H56" s="24"/>
      <c r="I56" s="24"/>
      <c r="J56" s="24"/>
      <c r="K56" s="24"/>
      <c r="L56" s="24"/>
      <c r="M56" s="24"/>
      <c r="N56" s="24"/>
      <c r="O56" s="24"/>
      <c r="P56" s="24"/>
      <c r="Q56" s="24"/>
      <c r="R56" s="24"/>
      <c r="S56" s="24"/>
      <c r="T56" s="24"/>
      <c r="U56" s="24"/>
      <c r="V56" s="24"/>
      <c r="W56" s="24"/>
      <c r="X56" s="24"/>
      <c r="Y56" s="24"/>
      <c r="Z56" s="24"/>
      <c r="AA56" s="24"/>
    </row>
    <row r="57">
      <c r="A57" s="26" t="s">
        <v>2412</v>
      </c>
      <c r="B57" s="26">
        <v>1.0</v>
      </c>
      <c r="C57" s="26" t="s">
        <v>2413</v>
      </c>
      <c r="D57" s="27">
        <f t="array" ref="D57">SUM((LEN(Sheet2!$K$2:$K$321) - LEN(SUBSTITUTE(Sheet2!$K$2:$K$321, "B1.1", ""))) / LEN("B1.1"))</f>
        <v>1</v>
      </c>
      <c r="E57" s="27">
        <f t="array" ref="E57">SUM((LEN(Sheet2!$M$2:$M$321) - LEN(SUBSTITUTE(Sheet2!$M$2:$M$321, "B1.1", ""))) / LEN("B1.1"))</f>
        <v>4</v>
      </c>
      <c r="F57" s="27">
        <f t="shared" si="1"/>
        <v>5</v>
      </c>
      <c r="G57" s="49"/>
      <c r="H57" s="24"/>
      <c r="I57" s="24"/>
      <c r="J57" s="24"/>
      <c r="K57" s="24"/>
      <c r="L57" s="24"/>
      <c r="M57" s="24"/>
      <c r="N57" s="24"/>
      <c r="O57" s="24"/>
      <c r="P57" s="24"/>
      <c r="Q57" s="24"/>
      <c r="R57" s="24"/>
      <c r="S57" s="24"/>
      <c r="T57" s="24"/>
      <c r="U57" s="24"/>
      <c r="V57" s="24"/>
      <c r="W57" s="24"/>
      <c r="X57" s="24"/>
      <c r="Y57" s="24"/>
      <c r="Z57" s="24"/>
      <c r="AA57" s="24"/>
    </row>
    <row r="58">
      <c r="A58" s="26" t="s">
        <v>2477</v>
      </c>
      <c r="B58" s="26">
        <v>2.0</v>
      </c>
      <c r="C58" s="26" t="s">
        <v>2493</v>
      </c>
      <c r="D58" s="27">
        <f t="array" ref="D58">SUM((LEN(Sheet2!$K$2:$K$321) - LEN(SUBSTITUTE(Sheet2!$K$2:$K$321, "C2.2", ""))) / LEN("C2.2"))</f>
        <v>0</v>
      </c>
      <c r="E58" s="27">
        <f t="array" ref="E58">SUM((LEN(Sheet2!$M$2:$M$321) - LEN(SUBSTITUTE(Sheet2!$M$2:$M$321, "C2.2", ""))) / LEN("C2.2"))</f>
        <v>5</v>
      </c>
      <c r="F58" s="27">
        <f t="shared" si="1"/>
        <v>5</v>
      </c>
      <c r="G58" s="49"/>
      <c r="H58" s="24"/>
      <c r="I58" s="24"/>
      <c r="J58" s="24"/>
      <c r="K58" s="24"/>
      <c r="L58" s="24"/>
      <c r="M58" s="24"/>
      <c r="N58" s="24"/>
      <c r="O58" s="24"/>
      <c r="P58" s="24"/>
      <c r="Q58" s="24"/>
      <c r="R58" s="24"/>
      <c r="S58" s="24"/>
      <c r="T58" s="24"/>
      <c r="U58" s="24"/>
      <c r="V58" s="24"/>
      <c r="W58" s="24"/>
      <c r="X58" s="24"/>
      <c r="Y58" s="24"/>
      <c r="Z58" s="24"/>
      <c r="AA58" s="24"/>
    </row>
    <row r="59">
      <c r="A59" s="26" t="s">
        <v>2477</v>
      </c>
      <c r="B59" s="26">
        <v>4.0</v>
      </c>
      <c r="C59" s="26" t="s">
        <v>2503</v>
      </c>
      <c r="D59" s="27">
        <f t="array" ref="D59">SUM((LEN(Sheet2!$K$2:$K$321) - LEN(SUBSTITUTE(Sheet2!$K$2:$K$321, "C4.1", ""))) / LEN("C4.1"))</f>
        <v>2</v>
      </c>
      <c r="E59" s="27">
        <f t="array" ref="E59">SUM((LEN(Sheet2!$M$2:$M$321) - LEN(SUBSTITUTE(Sheet2!$M$2:$M$321, "C4.1", ""))) / LEN("C4.1"))</f>
        <v>3</v>
      </c>
      <c r="F59" s="27">
        <f t="shared" si="1"/>
        <v>5</v>
      </c>
      <c r="G59" s="49"/>
      <c r="H59" s="24"/>
      <c r="I59" s="24"/>
      <c r="J59" s="24"/>
      <c r="K59" s="24"/>
      <c r="L59" s="24"/>
      <c r="M59" s="24"/>
      <c r="N59" s="24"/>
      <c r="O59" s="24"/>
      <c r="P59" s="24"/>
      <c r="Q59" s="24"/>
      <c r="R59" s="24"/>
      <c r="S59" s="24"/>
      <c r="T59" s="24"/>
      <c r="U59" s="24"/>
      <c r="V59" s="24"/>
      <c r="W59" s="24"/>
      <c r="X59" s="24"/>
      <c r="Y59" s="24"/>
      <c r="Z59" s="24"/>
      <c r="AA59" s="24"/>
    </row>
    <row r="60">
      <c r="A60" s="26" t="s">
        <v>2506</v>
      </c>
      <c r="B60" s="26">
        <v>1.0</v>
      </c>
      <c r="C60" s="26" t="s">
        <v>2509</v>
      </c>
      <c r="D60" s="27">
        <f t="array" ref="D60">SUM((LEN(Sheet2!$K$2:$K$321) - LEN(SUBSTITUTE(Sheet2!$K$2:$K$321, "D1.3", ""))) / LEN("D1.3"))</f>
        <v>0</v>
      </c>
      <c r="E60" s="27">
        <f t="array" ref="E60">SUM((LEN(Sheet2!$M$2:$M$321) - LEN(SUBSTITUTE(Sheet2!$M$2:$M$321, "D1.3", ""))) / LEN("D1.3"))</f>
        <v>5</v>
      </c>
      <c r="F60" s="27">
        <f t="shared" si="1"/>
        <v>5</v>
      </c>
      <c r="G60" s="49"/>
      <c r="H60" s="24"/>
      <c r="I60" s="24"/>
      <c r="J60" s="24"/>
      <c r="K60" s="24"/>
      <c r="L60" s="24"/>
      <c r="M60" s="24"/>
      <c r="N60" s="24"/>
      <c r="O60" s="24"/>
      <c r="P60" s="24"/>
      <c r="Q60" s="24"/>
      <c r="R60" s="24"/>
      <c r="S60" s="24"/>
      <c r="T60" s="24"/>
      <c r="U60" s="24"/>
      <c r="V60" s="24"/>
      <c r="W60" s="24"/>
      <c r="X60" s="24"/>
      <c r="Y60" s="24"/>
      <c r="Z60" s="24"/>
      <c r="AA60" s="24"/>
    </row>
    <row r="61">
      <c r="A61" s="26" t="s">
        <v>2506</v>
      </c>
      <c r="B61" s="26">
        <v>2.0</v>
      </c>
      <c r="C61" s="26" t="s">
        <v>2523</v>
      </c>
      <c r="D61" s="27">
        <f t="array" ref="D61">SUM((LEN(Sheet2!$K$2:$K$321) - LEN(SUBSTITUTE(Sheet2!$K$2:$K$321, "D2.3", ""))) / LEN("D2.3"))</f>
        <v>0</v>
      </c>
      <c r="E61" s="27">
        <f t="array" ref="E61">SUM((LEN(Sheet2!$M$2:$M$321) - LEN(SUBSTITUTE(Sheet2!$M$2:$M$321, "D2.3", ""))) / LEN("D2.3"))</f>
        <v>5</v>
      </c>
      <c r="F61" s="27">
        <f t="shared" si="1"/>
        <v>5</v>
      </c>
      <c r="G61" s="49"/>
      <c r="H61" s="24"/>
      <c r="I61" s="24"/>
      <c r="J61" s="24"/>
      <c r="K61" s="24"/>
      <c r="L61" s="24"/>
      <c r="M61" s="24"/>
      <c r="N61" s="24"/>
      <c r="O61" s="24"/>
      <c r="P61" s="24"/>
      <c r="Q61" s="24"/>
      <c r="R61" s="24"/>
      <c r="S61" s="24"/>
      <c r="T61" s="24"/>
      <c r="U61" s="24"/>
      <c r="V61" s="24"/>
      <c r="W61" s="24"/>
      <c r="X61" s="24"/>
      <c r="Y61" s="24"/>
      <c r="Z61" s="24"/>
      <c r="AA61" s="24"/>
    </row>
    <row r="62">
      <c r="A62" s="26" t="s">
        <v>2534</v>
      </c>
      <c r="B62" s="26">
        <v>3.0</v>
      </c>
      <c r="C62" s="26" t="s">
        <v>2566</v>
      </c>
      <c r="D62" s="27">
        <f t="array" ref="D62">SUM((LEN(Sheet2!$K$2:$K$321) - LEN(SUBSTITUTE(Sheet2!$K$2:$K$321, "E3.1", ""))) / LEN("E3.1"))</f>
        <v>1</v>
      </c>
      <c r="E62" s="27">
        <f t="array" ref="E62">SUM((LEN(Sheet2!$M$2:$M$321) - LEN(SUBSTITUTE(Sheet2!$M$2:$M$321, "E3.1", ""))) / LEN("E3.1"))</f>
        <v>4</v>
      </c>
      <c r="F62" s="27">
        <f t="shared" si="1"/>
        <v>5</v>
      </c>
      <c r="G62" s="49"/>
      <c r="H62" s="24"/>
      <c r="I62" s="24"/>
      <c r="J62" s="24"/>
      <c r="K62" s="24"/>
      <c r="L62" s="24"/>
      <c r="M62" s="24"/>
      <c r="N62" s="24"/>
      <c r="O62" s="24"/>
      <c r="P62" s="24"/>
      <c r="Q62" s="24"/>
      <c r="R62" s="24"/>
      <c r="S62" s="24"/>
      <c r="T62" s="24"/>
      <c r="U62" s="24"/>
      <c r="V62" s="24"/>
      <c r="W62" s="24"/>
      <c r="X62" s="24"/>
      <c r="Y62" s="24"/>
      <c r="Z62" s="24"/>
      <c r="AA62" s="24"/>
    </row>
    <row r="63">
      <c r="A63" s="26" t="s">
        <v>2412</v>
      </c>
      <c r="B63" s="26">
        <v>1.0</v>
      </c>
      <c r="C63" s="26" t="s">
        <v>2416</v>
      </c>
      <c r="D63" s="27">
        <f t="array" ref="D63">SUM((LEN(Sheet2!$K$2:$K$321) - LEN(SUBSTITUTE(Sheet2!$K$2:$K$321, "B1.4", ""))) / LEN("B1.4"))</f>
        <v>0</v>
      </c>
      <c r="E63" s="27">
        <f t="array" ref="E63">SUM((LEN(Sheet2!$M$2:$M$321) - LEN(SUBSTITUTE(Sheet2!$M$2:$M$321, "B1.4", ""))) / LEN("B1.4"))</f>
        <v>4</v>
      </c>
      <c r="F63" s="27">
        <f t="shared" si="1"/>
        <v>4</v>
      </c>
      <c r="G63" s="49"/>
      <c r="H63" s="24"/>
      <c r="I63" s="24"/>
      <c r="J63" s="24"/>
      <c r="K63" s="24"/>
      <c r="L63" s="24"/>
      <c r="M63" s="24"/>
      <c r="N63" s="24"/>
      <c r="O63" s="24"/>
      <c r="P63" s="24"/>
      <c r="Q63" s="24"/>
      <c r="R63" s="24"/>
      <c r="S63" s="24"/>
      <c r="T63" s="24"/>
      <c r="U63" s="24"/>
      <c r="V63" s="24"/>
      <c r="W63" s="24"/>
      <c r="X63" s="24"/>
      <c r="Y63" s="24"/>
      <c r="Z63" s="24"/>
      <c r="AA63" s="24"/>
    </row>
    <row r="64">
      <c r="A64" s="26" t="s">
        <v>2412</v>
      </c>
      <c r="B64" s="26">
        <v>4.0</v>
      </c>
      <c r="C64" s="26" t="s">
        <v>2449</v>
      </c>
      <c r="D64" s="27">
        <f t="array" ref="D64">SUM((LEN(Sheet2!$K$2:$K$321) - LEN(SUBSTITUTE(Sheet2!$K$2:$K$321, "B4.2", ""))) / LEN("B4.2"))</f>
        <v>3</v>
      </c>
      <c r="E64" s="27">
        <f t="array" ref="E64">SUM((LEN(Sheet2!$M$2:$M$321) - LEN(SUBSTITUTE(Sheet2!$M$2:$M$321, "B4.2", ""))) / LEN("B4.2"))</f>
        <v>1</v>
      </c>
      <c r="F64" s="27">
        <f t="shared" si="1"/>
        <v>4</v>
      </c>
      <c r="G64" s="49"/>
      <c r="H64" s="24"/>
      <c r="I64" s="24"/>
      <c r="J64" s="24"/>
      <c r="K64" s="24"/>
      <c r="L64" s="24"/>
      <c r="M64" s="24"/>
      <c r="N64" s="24"/>
      <c r="O64" s="24"/>
      <c r="P64" s="24"/>
      <c r="Q64" s="24"/>
      <c r="R64" s="24"/>
      <c r="S64" s="24"/>
      <c r="T64" s="24"/>
      <c r="U64" s="24"/>
      <c r="V64" s="24"/>
      <c r="W64" s="24"/>
      <c r="X64" s="24"/>
      <c r="Y64" s="24"/>
      <c r="Z64" s="24"/>
      <c r="AA64" s="24"/>
    </row>
    <row r="65">
      <c r="A65" s="26" t="s">
        <v>2412</v>
      </c>
      <c r="B65" s="26">
        <v>4.0</v>
      </c>
      <c r="C65" s="26" t="s">
        <v>2450</v>
      </c>
      <c r="D65" s="27">
        <f t="array" ref="D65">SUM((LEN(Sheet2!$K$2:$K$321) - LEN(SUBSTITUTE(Sheet2!$K$2:$K$321, "B4.3", ""))) / LEN("B4.3"))</f>
        <v>1</v>
      </c>
      <c r="E65" s="27">
        <f t="array" ref="E65">SUM((LEN(Sheet2!$M$2:$M$321) - LEN(SUBSTITUTE(Sheet2!$M$2:$M$321, "B4.3", ""))) / LEN("B4.3"))</f>
        <v>3</v>
      </c>
      <c r="F65" s="27">
        <f t="shared" si="1"/>
        <v>4</v>
      </c>
      <c r="G65" s="49"/>
      <c r="H65" s="24"/>
      <c r="I65" s="24"/>
      <c r="J65" s="24"/>
      <c r="K65" s="24"/>
      <c r="L65" s="24"/>
      <c r="M65" s="24"/>
      <c r="N65" s="24"/>
      <c r="O65" s="24"/>
      <c r="P65" s="24"/>
      <c r="Q65" s="24"/>
      <c r="R65" s="24"/>
      <c r="S65" s="24"/>
      <c r="T65" s="24"/>
      <c r="U65" s="24"/>
      <c r="V65" s="24"/>
      <c r="W65" s="24"/>
      <c r="X65" s="24"/>
      <c r="Y65" s="24"/>
      <c r="Z65" s="24"/>
      <c r="AA65" s="24"/>
    </row>
    <row r="66">
      <c r="A66" s="26" t="s">
        <v>2477</v>
      </c>
      <c r="B66" s="26">
        <v>1.0</v>
      </c>
      <c r="C66" s="26" t="s">
        <v>2480</v>
      </c>
      <c r="D66" s="27">
        <f t="array" ref="D66">SUM((LEN(Sheet2!$K$2:$K$321) - LEN(SUBSTITUTE(Sheet2!$K$2:$K$321, "C1.3", ""))) / LEN("C1.3"))</f>
        <v>2</v>
      </c>
      <c r="E66" s="27">
        <f t="array" ref="E66">SUM((LEN(Sheet2!$M$2:$M$321) - LEN(SUBSTITUTE(Sheet2!$M$2:$M$321, "C1.3", ""))) / LEN("C1.3"))</f>
        <v>2</v>
      </c>
      <c r="F66" s="27">
        <f t="shared" si="1"/>
        <v>4</v>
      </c>
      <c r="G66" s="49"/>
      <c r="H66" s="24"/>
      <c r="I66" s="24"/>
      <c r="J66" s="24"/>
      <c r="K66" s="24"/>
      <c r="L66" s="24"/>
      <c r="M66" s="24"/>
      <c r="N66" s="24"/>
      <c r="O66" s="24"/>
      <c r="P66" s="24"/>
      <c r="Q66" s="24"/>
      <c r="R66" s="24"/>
      <c r="S66" s="24"/>
      <c r="T66" s="24"/>
      <c r="U66" s="24"/>
      <c r="V66" s="24"/>
      <c r="W66" s="24"/>
      <c r="X66" s="24"/>
      <c r="Y66" s="24"/>
      <c r="Z66" s="24"/>
      <c r="AA66" s="24"/>
    </row>
    <row r="67">
      <c r="A67" s="26" t="s">
        <v>2477</v>
      </c>
      <c r="B67" s="26">
        <v>1.0</v>
      </c>
      <c r="C67" s="26" t="s">
        <v>2482</v>
      </c>
      <c r="D67" s="27">
        <f t="array" ref="D67">SUM((LEN(Sheet2!$K$2:$K$321) - LEN(SUBSTITUTE(Sheet2!$K$2:$K$321, "C1.5", ""))) / LEN("C1.5"))</f>
        <v>1</v>
      </c>
      <c r="E67" s="27">
        <f t="array" ref="E67">SUM((LEN(Sheet2!$M$2:$M$321) - LEN(SUBSTITUTE(Sheet2!$M$2:$M$321, "C1.5", ""))) / LEN("C1.5"))</f>
        <v>3</v>
      </c>
      <c r="F67" s="27">
        <f t="shared" si="1"/>
        <v>4</v>
      </c>
      <c r="G67" s="49"/>
      <c r="H67" s="24"/>
      <c r="I67" s="24"/>
      <c r="J67" s="24"/>
      <c r="K67" s="24"/>
      <c r="L67" s="24"/>
      <c r="M67" s="24"/>
      <c r="N67" s="24"/>
      <c r="O67" s="24"/>
      <c r="P67" s="24"/>
      <c r="Q67" s="24"/>
      <c r="R67" s="24"/>
      <c r="S67" s="24"/>
      <c r="T67" s="24"/>
      <c r="U67" s="24"/>
      <c r="V67" s="24"/>
      <c r="W67" s="24"/>
      <c r="X67" s="24"/>
      <c r="Y67" s="24"/>
      <c r="Z67" s="24"/>
      <c r="AA67" s="24"/>
    </row>
    <row r="68">
      <c r="A68" s="26" t="s">
        <v>2477</v>
      </c>
      <c r="B68" s="26">
        <v>3.0</v>
      </c>
      <c r="C68" s="26" t="s">
        <v>2500</v>
      </c>
      <c r="D68" s="27">
        <f t="array" ref="D68">SUM((LEN(Sheet2!$K$2:$K$321) - LEN(SUBSTITUTE(Sheet2!$K$2:$K$321, "C3.2", ""))) / LEN("C3.2"))</f>
        <v>1</v>
      </c>
      <c r="E68" s="27">
        <f t="array" ref="E68">SUM((LEN(Sheet2!$M$2:$M$321) - LEN(SUBSTITUTE(Sheet2!$M$2:$M$321, "C3.2", ""))) / LEN("C3.2"))</f>
        <v>3</v>
      </c>
      <c r="F68" s="27">
        <f t="shared" si="1"/>
        <v>4</v>
      </c>
      <c r="G68" s="49"/>
      <c r="H68" s="24"/>
      <c r="I68" s="24"/>
      <c r="J68" s="24"/>
      <c r="K68" s="24"/>
      <c r="L68" s="24"/>
      <c r="M68" s="24"/>
      <c r="N68" s="24"/>
      <c r="O68" s="24"/>
      <c r="P68" s="24"/>
      <c r="Q68" s="24"/>
      <c r="R68" s="24"/>
      <c r="S68" s="24"/>
      <c r="T68" s="24"/>
      <c r="U68" s="24"/>
      <c r="V68" s="24"/>
      <c r="W68" s="24"/>
      <c r="X68" s="24"/>
      <c r="Y68" s="24"/>
      <c r="Z68" s="24"/>
      <c r="AA68" s="24"/>
    </row>
    <row r="69">
      <c r="A69" s="26" t="s">
        <v>2477</v>
      </c>
      <c r="B69" s="26">
        <v>3.0</v>
      </c>
      <c r="C69" s="26" t="s">
        <v>2501</v>
      </c>
      <c r="D69" s="27">
        <f t="array" ref="D69">SUM((LEN(Sheet2!$K$2:$K$321) - LEN(SUBSTITUTE(Sheet2!$K$2:$K$321, "C3.3", ""))) / LEN("C3.3"))</f>
        <v>3</v>
      </c>
      <c r="E69" s="27">
        <f t="array" ref="E69">SUM((LEN(Sheet2!$M$2:$M$321) - LEN(SUBSTITUTE(Sheet2!$M$2:$M$321, "C3.3", ""))) / LEN("C3.3"))</f>
        <v>1</v>
      </c>
      <c r="F69" s="27">
        <f t="shared" si="1"/>
        <v>4</v>
      </c>
      <c r="G69" s="49"/>
      <c r="H69" s="24"/>
      <c r="I69" s="24"/>
      <c r="J69" s="24"/>
      <c r="K69" s="24"/>
      <c r="L69" s="24"/>
      <c r="M69" s="24"/>
      <c r="N69" s="24"/>
      <c r="O69" s="24"/>
      <c r="P69" s="24"/>
      <c r="Q69" s="24"/>
      <c r="R69" s="24"/>
      <c r="S69" s="24"/>
      <c r="T69" s="24"/>
      <c r="U69" s="24"/>
      <c r="V69" s="24"/>
      <c r="W69" s="24"/>
      <c r="X69" s="24"/>
      <c r="Y69" s="24"/>
      <c r="Z69" s="24"/>
      <c r="AA69" s="24"/>
    </row>
    <row r="70">
      <c r="A70" s="26" t="s">
        <v>2506</v>
      </c>
      <c r="B70" s="26">
        <v>2.0</v>
      </c>
      <c r="C70" s="26" t="s">
        <v>2524</v>
      </c>
      <c r="D70" s="27">
        <f t="array" ref="D70">SUM((LEN(Sheet2!$K$2:$K$321) - LEN(SUBSTITUTE(Sheet2!$K$2:$K$321, "D2.4", ""))) / LEN("D2.4"))</f>
        <v>3</v>
      </c>
      <c r="E70" s="27">
        <f t="array" ref="E70">SUM((LEN(Sheet2!$M$2:$M$321) - LEN(SUBSTITUTE(Sheet2!$M$2:$M$321, "D2.4", ""))) / LEN("D2.4"))</f>
        <v>1</v>
      </c>
      <c r="F70" s="27">
        <f t="shared" si="1"/>
        <v>4</v>
      </c>
      <c r="G70" s="49"/>
      <c r="H70" s="24"/>
      <c r="I70" s="24"/>
      <c r="J70" s="24"/>
      <c r="K70" s="24"/>
      <c r="L70" s="24"/>
      <c r="M70" s="24"/>
      <c r="N70" s="24"/>
      <c r="O70" s="24"/>
      <c r="P70" s="24"/>
      <c r="Q70" s="24"/>
      <c r="R70" s="24"/>
      <c r="S70" s="24"/>
      <c r="T70" s="24"/>
      <c r="U70" s="24"/>
      <c r="V70" s="24"/>
      <c r="W70" s="24"/>
      <c r="X70" s="24"/>
      <c r="Y70" s="24"/>
      <c r="Z70" s="24"/>
      <c r="AA70" s="24"/>
    </row>
    <row r="71">
      <c r="A71" s="26" t="s">
        <v>2534</v>
      </c>
      <c r="B71" s="26">
        <v>1.0</v>
      </c>
      <c r="C71" s="26" t="s">
        <v>2537</v>
      </c>
      <c r="D71" s="27">
        <f t="array" ref="D71">SUM((LEN(Sheet2!$K$2:$K$321) - LEN(SUBSTITUTE(Sheet2!$K$2:$K$321, "E1.3", ""))) / LEN("E1.3"))</f>
        <v>2</v>
      </c>
      <c r="E71" s="27">
        <f t="array" ref="E71">SUM((LEN(Sheet2!$M$2:$M$321) - LEN(SUBSTITUTE(Sheet2!$M$2:$M$321, "E1.3", ""))) / LEN("E1.3"))</f>
        <v>2</v>
      </c>
      <c r="F71" s="27">
        <f t="shared" si="1"/>
        <v>4</v>
      </c>
      <c r="G71" s="49"/>
      <c r="H71" s="24"/>
      <c r="I71" s="24"/>
      <c r="J71" s="24"/>
      <c r="K71" s="24"/>
      <c r="L71" s="24"/>
      <c r="M71" s="24"/>
      <c r="N71" s="24"/>
      <c r="O71" s="24"/>
      <c r="P71" s="24"/>
      <c r="Q71" s="24"/>
      <c r="R71" s="24"/>
      <c r="S71" s="24"/>
      <c r="T71" s="24"/>
      <c r="U71" s="24"/>
      <c r="V71" s="24"/>
      <c r="W71" s="24"/>
      <c r="X71" s="24"/>
      <c r="Y71" s="24"/>
      <c r="Z71" s="24"/>
      <c r="AA71" s="24"/>
    </row>
    <row r="72">
      <c r="A72" s="26" t="s">
        <v>2534</v>
      </c>
      <c r="B72" s="26">
        <v>1.0</v>
      </c>
      <c r="C72" s="26" t="s">
        <v>2538</v>
      </c>
      <c r="D72" s="27">
        <f t="array" ref="D72">SUM((LEN(Sheet2!$K$2:$K$321) - LEN(SUBSTITUTE(Sheet2!$K$2:$K$321, "E1.4", ""))) / LEN("E1.4"))</f>
        <v>0</v>
      </c>
      <c r="E72" s="27">
        <f t="array" ref="E72">SUM((LEN(Sheet2!$M$2:$M$321) - LEN(SUBSTITUTE(Sheet2!$M$2:$M$321, "E1.4", ""))) / LEN("E1.4"))</f>
        <v>4</v>
      </c>
      <c r="F72" s="27">
        <f t="shared" si="1"/>
        <v>4</v>
      </c>
      <c r="G72" s="49"/>
      <c r="H72" s="24"/>
      <c r="I72" s="24"/>
      <c r="J72" s="24"/>
      <c r="K72" s="24"/>
      <c r="L72" s="24"/>
      <c r="M72" s="24"/>
      <c r="N72" s="24"/>
      <c r="O72" s="24"/>
      <c r="P72" s="24"/>
      <c r="Q72" s="24"/>
      <c r="R72" s="24"/>
      <c r="S72" s="24"/>
      <c r="T72" s="24"/>
      <c r="U72" s="24"/>
      <c r="V72" s="24"/>
      <c r="W72" s="24"/>
      <c r="X72" s="24"/>
      <c r="Y72" s="24"/>
      <c r="Z72" s="24"/>
      <c r="AA72" s="24"/>
    </row>
    <row r="73">
      <c r="A73" s="26" t="s">
        <v>2534</v>
      </c>
      <c r="B73" s="26">
        <v>2.0</v>
      </c>
      <c r="C73" s="26" t="s">
        <v>2558</v>
      </c>
      <c r="D73" s="27">
        <f t="array" ref="D73">SUM((LEN(Sheet2!$K$2:$K$321) - LEN(SUBSTITUTE(Sheet2!$K$2:$K$321, "E2.4", ""))) / LEN("E2.4"))</f>
        <v>0</v>
      </c>
      <c r="E73" s="27">
        <f t="array" ref="E73">SUM((LEN(Sheet2!$M$2:$M$321) - LEN(SUBSTITUTE(Sheet2!$M$2:$M$321, "E2.4", ""))) / LEN("E2.4"))</f>
        <v>4</v>
      </c>
      <c r="F73" s="27">
        <f t="shared" si="1"/>
        <v>4</v>
      </c>
      <c r="G73" s="49"/>
      <c r="H73" s="24"/>
      <c r="I73" s="24"/>
      <c r="J73" s="24"/>
      <c r="K73" s="24"/>
      <c r="L73" s="24"/>
      <c r="M73" s="24"/>
      <c r="N73" s="24"/>
      <c r="O73" s="24"/>
      <c r="P73" s="24"/>
      <c r="Q73" s="24"/>
      <c r="R73" s="24"/>
      <c r="S73" s="24"/>
      <c r="T73" s="24"/>
      <c r="U73" s="24"/>
      <c r="V73" s="24"/>
      <c r="W73" s="24"/>
      <c r="X73" s="24"/>
      <c r="Y73" s="24"/>
      <c r="Z73" s="24"/>
      <c r="AA73" s="24"/>
    </row>
    <row r="74">
      <c r="A74" s="26" t="s">
        <v>2345</v>
      </c>
      <c r="B74" s="26">
        <v>1.0</v>
      </c>
      <c r="C74" s="26" t="s">
        <v>2346</v>
      </c>
      <c r="D74" s="27">
        <f t="array" ref="D74">SUM((LEN(Sheet2!$K$2:$K$321) - LEN(SUBSTITUTE(Sheet2!$K$2:$K$321, "A1.1", ""))) / LEN("A1.1"))</f>
        <v>1</v>
      </c>
      <c r="E74" s="27">
        <f t="array" ref="E74">SUM((LEN(Sheet2!$M$2:$M$321) - LEN(SUBSTITUTE(Sheet2!$M$2:$M$321, "A1.1", ""))) / LEN("A1.1"))</f>
        <v>2</v>
      </c>
      <c r="F74" s="27">
        <f t="shared" si="1"/>
        <v>3</v>
      </c>
      <c r="G74" s="49"/>
      <c r="H74" s="24"/>
      <c r="I74" s="24"/>
      <c r="J74" s="24"/>
      <c r="K74" s="24"/>
      <c r="L74" s="24"/>
      <c r="M74" s="24"/>
      <c r="N74" s="24"/>
      <c r="O74" s="24"/>
      <c r="P74" s="24"/>
      <c r="Q74" s="24"/>
      <c r="R74" s="24"/>
      <c r="S74" s="24"/>
      <c r="T74" s="24"/>
      <c r="U74" s="24"/>
      <c r="V74" s="24"/>
      <c r="W74" s="24"/>
      <c r="X74" s="24"/>
      <c r="Y74" s="24"/>
      <c r="Z74" s="24"/>
      <c r="AA74" s="24"/>
    </row>
    <row r="75">
      <c r="A75" s="26" t="s">
        <v>2345</v>
      </c>
      <c r="B75" s="26">
        <v>2.0</v>
      </c>
      <c r="C75" s="26" t="s">
        <v>2366</v>
      </c>
      <c r="D75" s="27">
        <f t="array" ref="D75">SUM((LEN(Sheet2!$K$2:$K$321) - LEN(SUBSTITUTE(Sheet2!$K$2:$K$321, "A2.7", ""))) / LEN("A2.7"))</f>
        <v>3</v>
      </c>
      <c r="E75" s="27">
        <f t="array" ref="E75">SUM((LEN(Sheet2!$M$2:$M$321) - LEN(SUBSTITUTE(Sheet2!$M$2:$M$321, "A2.7", ""))) / LEN("A2.7"))</f>
        <v>0</v>
      </c>
      <c r="F75" s="27">
        <f t="shared" si="1"/>
        <v>3</v>
      </c>
      <c r="G75" s="49"/>
      <c r="H75" s="24"/>
      <c r="I75" s="24"/>
      <c r="J75" s="24"/>
      <c r="K75" s="24"/>
      <c r="L75" s="24"/>
      <c r="M75" s="24"/>
      <c r="N75" s="24"/>
      <c r="O75" s="24"/>
      <c r="P75" s="24"/>
      <c r="Q75" s="24"/>
      <c r="R75" s="24"/>
      <c r="S75" s="24"/>
      <c r="T75" s="24"/>
      <c r="U75" s="24"/>
      <c r="V75" s="24"/>
      <c r="W75" s="24"/>
      <c r="X75" s="24"/>
      <c r="Y75" s="24"/>
      <c r="Z75" s="24"/>
      <c r="AA75" s="24"/>
    </row>
    <row r="76">
      <c r="A76" s="26" t="s">
        <v>2345</v>
      </c>
      <c r="B76" s="26">
        <v>2.0</v>
      </c>
      <c r="C76" s="26" t="s">
        <v>2379</v>
      </c>
      <c r="D76" s="27">
        <f t="array" ref="D76">SUM((LEN(Sheet2!$K$2:$K$321) - LEN(SUBSTITUTE(Sheet2!$K$2:$K$321, "A2.20", ""))) / LEN("A2.21"))</f>
        <v>0</v>
      </c>
      <c r="E76" s="27">
        <f t="array" ref="E76">SUM((LEN(Sheet2!$M$2:$M$321) - LEN(SUBSTITUTE(Sheet2!$M$2:$M$321, "A2.20", ""))) / LEN("A2.21"))</f>
        <v>3</v>
      </c>
      <c r="F76" s="27">
        <f t="shared" si="1"/>
        <v>3</v>
      </c>
      <c r="G76" s="49"/>
      <c r="H76" s="24"/>
      <c r="I76" s="24"/>
      <c r="J76" s="24"/>
      <c r="K76" s="24"/>
      <c r="L76" s="24"/>
      <c r="M76" s="24"/>
      <c r="N76" s="24"/>
      <c r="O76" s="24"/>
      <c r="P76" s="24"/>
      <c r="Q76" s="24"/>
      <c r="R76" s="24"/>
      <c r="S76" s="24"/>
      <c r="T76" s="24"/>
      <c r="U76" s="24"/>
      <c r="V76" s="24"/>
      <c r="W76" s="24"/>
      <c r="X76" s="24"/>
      <c r="Y76" s="24"/>
      <c r="Z76" s="24"/>
      <c r="AA76" s="24"/>
    </row>
    <row r="77">
      <c r="A77" s="26" t="s">
        <v>2345</v>
      </c>
      <c r="B77" s="26">
        <v>5.0</v>
      </c>
      <c r="C77" s="26" t="s">
        <v>2402</v>
      </c>
      <c r="D77" s="27">
        <f t="array" ref="D77">SUM((LEN(Sheet2!$K$2:$K$321) - LEN(SUBSTITUTE(Sheet2!$K$2:$K$321, "A5.4", ""))) / LEN("A5.4"))</f>
        <v>3</v>
      </c>
      <c r="E77" s="27">
        <f t="array" ref="E77">SUM((LEN(Sheet2!$M$2:$M$321) - LEN(SUBSTITUTE(Sheet2!$M$2:$M$321, "A5.4", ""))) / LEN("A5.4"))</f>
        <v>0</v>
      </c>
      <c r="F77" s="27">
        <f t="shared" si="1"/>
        <v>3</v>
      </c>
      <c r="G77" s="49"/>
      <c r="H77" s="24"/>
      <c r="I77" s="24"/>
      <c r="J77" s="24"/>
      <c r="K77" s="24"/>
      <c r="L77" s="24"/>
      <c r="M77" s="24"/>
      <c r="N77" s="24"/>
      <c r="O77" s="24"/>
      <c r="P77" s="24"/>
      <c r="Q77" s="24"/>
      <c r="R77" s="24"/>
      <c r="S77" s="24"/>
      <c r="T77" s="24"/>
      <c r="U77" s="24"/>
      <c r="V77" s="24"/>
      <c r="W77" s="24"/>
      <c r="X77" s="24"/>
      <c r="Y77" s="24"/>
      <c r="Z77" s="24"/>
      <c r="AA77" s="24"/>
    </row>
    <row r="78">
      <c r="A78" s="26" t="s">
        <v>2412</v>
      </c>
      <c r="B78" s="26">
        <v>1.0</v>
      </c>
      <c r="C78" s="26" t="s">
        <v>2414</v>
      </c>
      <c r="D78" s="27">
        <f t="array" ref="D78">SUM((LEN(Sheet2!$K$2:$K$321) - LEN(SUBSTITUTE(Sheet2!$K$2:$K$321, "B1.2", ""))) / LEN("B1.2"))</f>
        <v>1</v>
      </c>
      <c r="E78" s="27">
        <f t="array" ref="E78">SUM((LEN(Sheet2!$M$2:$M$321) - LEN(SUBSTITUTE(Sheet2!$M$2:$M$321, "B1.2", ""))) / LEN("B1.2"))</f>
        <v>2</v>
      </c>
      <c r="F78" s="27">
        <f t="shared" si="1"/>
        <v>3</v>
      </c>
      <c r="G78" s="49"/>
      <c r="H78" s="24"/>
      <c r="I78" s="24"/>
      <c r="J78" s="24"/>
      <c r="K78" s="24"/>
      <c r="L78" s="24"/>
      <c r="M78" s="24"/>
      <c r="N78" s="24"/>
      <c r="O78" s="24"/>
      <c r="P78" s="24"/>
      <c r="Q78" s="24"/>
      <c r="R78" s="24"/>
      <c r="S78" s="24"/>
      <c r="T78" s="24"/>
      <c r="U78" s="24"/>
      <c r="V78" s="24"/>
      <c r="W78" s="24"/>
      <c r="X78" s="24"/>
      <c r="Y78" s="24"/>
      <c r="Z78" s="24"/>
      <c r="AA78" s="24"/>
    </row>
    <row r="79">
      <c r="A79" s="26" t="s">
        <v>2412</v>
      </c>
      <c r="B79" s="26">
        <v>4.0</v>
      </c>
      <c r="C79" s="26" t="s">
        <v>2451</v>
      </c>
      <c r="D79" s="27">
        <f t="array" ref="D79">SUM((LEN(Sheet2!$K$2:$K$321) - LEN(SUBSTITUTE(Sheet2!$K$2:$K$321, "B4.4", ""))) / LEN("B4.4"))</f>
        <v>0</v>
      </c>
      <c r="E79" s="27">
        <f t="array" ref="E79">SUM((LEN(Sheet2!$M$2:$M$321) - LEN(SUBSTITUTE(Sheet2!$M$2:$M$321, "B4.4", ""))) / LEN("B4.4"))</f>
        <v>3</v>
      </c>
      <c r="F79" s="27">
        <f t="shared" si="1"/>
        <v>3</v>
      </c>
      <c r="G79" s="49"/>
      <c r="H79" s="24"/>
      <c r="I79" s="24"/>
      <c r="J79" s="24"/>
      <c r="K79" s="24"/>
      <c r="L79" s="24"/>
      <c r="M79" s="24"/>
      <c r="N79" s="24"/>
      <c r="O79" s="24"/>
      <c r="P79" s="24"/>
      <c r="Q79" s="24"/>
      <c r="R79" s="24"/>
      <c r="S79" s="24"/>
      <c r="T79" s="24"/>
      <c r="U79" s="24"/>
      <c r="V79" s="24"/>
      <c r="W79" s="24"/>
      <c r="X79" s="24"/>
      <c r="Y79" s="24"/>
      <c r="Z79" s="24"/>
      <c r="AA79" s="24"/>
    </row>
    <row r="80">
      <c r="A80" s="26" t="s">
        <v>2412</v>
      </c>
      <c r="B80" s="26">
        <v>5.0</v>
      </c>
      <c r="C80" s="26" t="s">
        <v>2464</v>
      </c>
      <c r="D80" s="27">
        <f t="array" ref="D80">SUM((LEN(Sheet2!$K$2:$K$321) - LEN(SUBSTITUTE(Sheet2!$K$2:$K$321, "B5.1", ""))) / LEN("B5.1"))</f>
        <v>2</v>
      </c>
      <c r="E80" s="27">
        <f t="array" ref="E80">SUM((LEN(Sheet2!$M$2:$M$321) - LEN(SUBSTITUTE(Sheet2!$M$2:$M$321, "B5.1", ""))) / LEN("B5.1"))</f>
        <v>1</v>
      </c>
      <c r="F80" s="27">
        <f t="shared" si="1"/>
        <v>3</v>
      </c>
      <c r="G80" s="49"/>
      <c r="H80" s="24"/>
      <c r="I80" s="24"/>
      <c r="J80" s="24"/>
      <c r="K80" s="24"/>
      <c r="L80" s="24"/>
      <c r="M80" s="24"/>
      <c r="N80" s="24"/>
      <c r="O80" s="24"/>
      <c r="P80" s="24"/>
      <c r="Q80" s="24"/>
      <c r="R80" s="24"/>
      <c r="S80" s="24"/>
      <c r="T80" s="24"/>
      <c r="U80" s="24"/>
      <c r="V80" s="24"/>
      <c r="W80" s="24"/>
      <c r="X80" s="24"/>
      <c r="Y80" s="24"/>
      <c r="Z80" s="24"/>
      <c r="AA80" s="24"/>
    </row>
    <row r="81">
      <c r="A81" s="26" t="s">
        <v>2477</v>
      </c>
      <c r="B81" s="26">
        <v>1.0</v>
      </c>
      <c r="C81" s="26" t="s">
        <v>2483</v>
      </c>
      <c r="D81" s="27">
        <f t="array" ref="D81">SUM((LEN(Sheet2!$K$2:$K$321) - LEN(SUBSTITUTE(Sheet2!$K$2:$K$321, "C1.6", ""))) / LEN("C1.6"))</f>
        <v>2</v>
      </c>
      <c r="E81" s="27">
        <f t="array" ref="E81">SUM((LEN(Sheet2!$M$2:$M$321) - LEN(SUBSTITUTE(Sheet2!$M$2:$M$321, "C1.6", ""))) / LEN("C1.6"))</f>
        <v>1</v>
      </c>
      <c r="F81" s="27">
        <f t="shared" si="1"/>
        <v>3</v>
      </c>
      <c r="G81" s="49"/>
      <c r="H81" s="24"/>
      <c r="I81" s="24"/>
      <c r="J81" s="24"/>
      <c r="K81" s="24"/>
      <c r="L81" s="24"/>
      <c r="M81" s="24"/>
      <c r="N81" s="24"/>
      <c r="O81" s="24"/>
      <c r="P81" s="24"/>
      <c r="Q81" s="24"/>
      <c r="R81" s="24"/>
      <c r="S81" s="24"/>
      <c r="T81" s="24"/>
      <c r="U81" s="24"/>
      <c r="V81" s="24"/>
      <c r="W81" s="24"/>
      <c r="X81" s="24"/>
      <c r="Y81" s="24"/>
      <c r="Z81" s="24"/>
      <c r="AA81" s="24"/>
    </row>
    <row r="82">
      <c r="A82" s="26" t="s">
        <v>2477</v>
      </c>
      <c r="B82" s="26">
        <v>1.0</v>
      </c>
      <c r="C82" s="26" t="s">
        <v>2488</v>
      </c>
      <c r="D82" s="27">
        <f t="array" ref="D82">SUM((LEN(Sheet2!$K$2:$K$321) - LEN(SUBSTITUTE(Sheet2!$K$2:$K$321, "C1.11", ""))) / LEN("C1.11"))</f>
        <v>1</v>
      </c>
      <c r="E82" s="27">
        <f t="array" ref="E82">SUM((LEN(Sheet2!$M$2:$M$321) - LEN(SUBSTITUTE(Sheet2!$M$2:$M$321, "C1.11", ""))) / LEN("C1.11"))</f>
        <v>2</v>
      </c>
      <c r="F82" s="27">
        <f t="shared" si="1"/>
        <v>3</v>
      </c>
      <c r="G82" s="49"/>
      <c r="H82" s="24"/>
      <c r="I82" s="24"/>
      <c r="J82" s="24"/>
      <c r="K82" s="24"/>
      <c r="L82" s="24"/>
      <c r="M82" s="24"/>
      <c r="N82" s="24"/>
      <c r="O82" s="24"/>
      <c r="P82" s="24"/>
      <c r="Q82" s="24"/>
      <c r="R82" s="24"/>
      <c r="S82" s="24"/>
      <c r="T82" s="24"/>
      <c r="U82" s="24"/>
      <c r="V82" s="24"/>
      <c r="W82" s="24"/>
      <c r="X82" s="24"/>
      <c r="Y82" s="24"/>
      <c r="Z82" s="24"/>
      <c r="AA82" s="24"/>
    </row>
    <row r="83">
      <c r="A83" s="26" t="s">
        <v>2506</v>
      </c>
      <c r="B83" s="26">
        <v>1.0</v>
      </c>
      <c r="C83" s="26" t="s">
        <v>2510</v>
      </c>
      <c r="D83" s="27">
        <f t="array" ref="D83">SUM((LEN(Sheet2!$K$2:$K$321) - LEN(SUBSTITUTE(Sheet2!$K$2:$K$321, "D1.4", ""))) / LEN("D1.4"))</f>
        <v>1</v>
      </c>
      <c r="E83" s="27">
        <f t="array" ref="E83">SUM((LEN(Sheet2!$M$2:$M$321) - LEN(SUBSTITUTE(Sheet2!$M$2:$M$321, "D1.4", ""))) / LEN("D1.4"))</f>
        <v>2</v>
      </c>
      <c r="F83" s="27">
        <f t="shared" si="1"/>
        <v>3</v>
      </c>
      <c r="G83" s="49"/>
      <c r="H83" s="24"/>
      <c r="I83" s="24"/>
      <c r="J83" s="24"/>
      <c r="K83" s="24"/>
      <c r="L83" s="24"/>
      <c r="M83" s="24"/>
      <c r="N83" s="24"/>
      <c r="O83" s="24"/>
      <c r="P83" s="24"/>
      <c r="Q83" s="24"/>
      <c r="R83" s="24"/>
      <c r="S83" s="24"/>
      <c r="T83" s="24"/>
      <c r="U83" s="24"/>
      <c r="V83" s="24"/>
      <c r="W83" s="24"/>
      <c r="X83" s="24"/>
      <c r="Y83" s="24"/>
      <c r="Z83" s="24"/>
      <c r="AA83" s="24"/>
    </row>
    <row r="84">
      <c r="A84" s="26" t="s">
        <v>2506</v>
      </c>
      <c r="B84" s="26">
        <v>2.0</v>
      </c>
      <c r="C84" s="26" t="s">
        <v>2525</v>
      </c>
      <c r="D84" s="27">
        <f t="array" ref="D84">SUM((LEN(Sheet2!$K$2:$K$321) - LEN(SUBSTITUTE(Sheet2!$K$2:$K$321, "D2.5", ""))) / LEN("D2.5"))</f>
        <v>0</v>
      </c>
      <c r="E84" s="27">
        <f t="array" ref="E84">SUM((LEN(Sheet2!$M$2:$M$321) - LEN(SUBSTITUTE(Sheet2!$M$2:$M$321, "D2.5", ""))) / LEN("D2.5"))</f>
        <v>3</v>
      </c>
      <c r="F84" s="27">
        <f t="shared" si="1"/>
        <v>3</v>
      </c>
      <c r="G84" s="49"/>
      <c r="H84" s="24"/>
      <c r="I84" s="24"/>
      <c r="J84" s="24"/>
      <c r="K84" s="24"/>
      <c r="L84" s="24"/>
      <c r="M84" s="24"/>
      <c r="N84" s="24"/>
      <c r="O84" s="24"/>
      <c r="P84" s="24"/>
      <c r="Q84" s="24"/>
      <c r="R84" s="24"/>
      <c r="S84" s="24"/>
      <c r="T84" s="24"/>
      <c r="U84" s="24"/>
      <c r="V84" s="24"/>
      <c r="W84" s="24"/>
      <c r="X84" s="24"/>
      <c r="Y84" s="24"/>
      <c r="Z84" s="24"/>
      <c r="AA84" s="24"/>
    </row>
    <row r="85">
      <c r="A85" s="26" t="s">
        <v>2534</v>
      </c>
      <c r="B85" s="26">
        <v>1.0</v>
      </c>
      <c r="C85" s="26" t="s">
        <v>2536</v>
      </c>
      <c r="D85" s="27">
        <f t="array" ref="D85">SUM((LEN(Sheet2!$K$2:$K$321) - LEN(SUBSTITUTE(Sheet2!$K$2:$K$321, "E1.2", ""))) / LEN("E1.2"))</f>
        <v>0</v>
      </c>
      <c r="E85" s="27">
        <f t="array" ref="E85">SUM((LEN(Sheet2!$M$2:$M$321) - LEN(SUBSTITUTE(Sheet2!$M$2:$M$321, "E1.2", ""))) / LEN("E1.2"))</f>
        <v>3</v>
      </c>
      <c r="F85" s="27">
        <f t="shared" si="1"/>
        <v>3</v>
      </c>
      <c r="G85" s="49"/>
      <c r="H85" s="24"/>
      <c r="I85" s="24"/>
      <c r="J85" s="24"/>
      <c r="K85" s="24"/>
      <c r="L85" s="24"/>
      <c r="M85" s="24"/>
      <c r="N85" s="24"/>
      <c r="O85" s="24"/>
      <c r="P85" s="24"/>
      <c r="Q85" s="24"/>
      <c r="R85" s="24"/>
      <c r="S85" s="24"/>
      <c r="T85" s="24"/>
      <c r="U85" s="24"/>
      <c r="V85" s="24"/>
      <c r="W85" s="24"/>
      <c r="X85" s="24"/>
      <c r="Y85" s="24"/>
      <c r="Z85" s="24"/>
      <c r="AA85" s="24"/>
    </row>
    <row r="86">
      <c r="A86" s="26" t="s">
        <v>2534</v>
      </c>
      <c r="B86" s="26">
        <v>3.0</v>
      </c>
      <c r="C86" s="26" t="s">
        <v>2568</v>
      </c>
      <c r="D86" s="27">
        <f t="array" ref="D86">SUM((LEN(Sheet2!$K$2:$K$321) - LEN(SUBSTITUTE(Sheet2!$K$2:$K$321, "E3.3", ""))) / LEN("E3.3"))</f>
        <v>1</v>
      </c>
      <c r="E86" s="27">
        <f t="array" ref="E86">SUM((LEN(Sheet2!$M$2:$M$321) - LEN(SUBSTITUTE(Sheet2!$M$2:$M$321, "E3.3", ""))) / LEN("E3.3"))</f>
        <v>2</v>
      </c>
      <c r="F86" s="27">
        <f t="shared" si="1"/>
        <v>3</v>
      </c>
      <c r="G86" s="49"/>
      <c r="H86" s="24"/>
      <c r="I86" s="24"/>
      <c r="J86" s="24"/>
      <c r="K86" s="24"/>
      <c r="L86" s="24"/>
      <c r="M86" s="24"/>
      <c r="N86" s="24"/>
      <c r="O86" s="24"/>
      <c r="P86" s="24"/>
      <c r="Q86" s="24"/>
      <c r="R86" s="24"/>
      <c r="S86" s="24"/>
      <c r="T86" s="24"/>
      <c r="U86" s="24"/>
      <c r="V86" s="24"/>
      <c r="W86" s="24"/>
      <c r="X86" s="24"/>
      <c r="Y86" s="24"/>
      <c r="Z86" s="24"/>
      <c r="AA86" s="24"/>
    </row>
    <row r="87">
      <c r="A87" s="26" t="s">
        <v>2345</v>
      </c>
      <c r="B87" s="26">
        <v>1.0</v>
      </c>
      <c r="C87" s="26" t="s">
        <v>2354</v>
      </c>
      <c r="D87" s="27">
        <f t="array" ref="D87">SUM((LEN(Sheet2!$K$2:$K$321) - LEN(SUBSTITUTE(Sheet2!$K$2:$K$321, "A1.6", ""))) / LEN("A1.6"))</f>
        <v>1</v>
      </c>
      <c r="E87" s="27">
        <f t="array" ref="E87">SUM((LEN(Sheet2!$M$2:$M$321) - LEN(SUBSTITUTE(Sheet2!$M$2:$M$321, "A1.6", ""))) / LEN("A1.6"))</f>
        <v>1</v>
      </c>
      <c r="F87" s="27">
        <f t="shared" si="1"/>
        <v>2</v>
      </c>
      <c r="G87" s="49"/>
      <c r="H87" s="24"/>
      <c r="I87" s="24"/>
      <c r="J87" s="24"/>
      <c r="K87" s="24"/>
      <c r="L87" s="24"/>
      <c r="M87" s="24"/>
      <c r="N87" s="24"/>
      <c r="O87" s="24"/>
      <c r="P87" s="24"/>
      <c r="Q87" s="24"/>
      <c r="R87" s="24"/>
      <c r="S87" s="24"/>
      <c r="T87" s="24"/>
      <c r="U87" s="24"/>
      <c r="V87" s="24"/>
      <c r="W87" s="24"/>
      <c r="X87" s="24"/>
      <c r="Y87" s="24"/>
      <c r="Z87" s="24"/>
      <c r="AA87" s="24"/>
    </row>
    <row r="88">
      <c r="A88" s="26" t="s">
        <v>2345</v>
      </c>
      <c r="B88" s="26">
        <v>2.0</v>
      </c>
      <c r="C88" s="26" t="s">
        <v>2365</v>
      </c>
      <c r="D88" s="27">
        <f t="array" ref="D88">SUM((LEN(Sheet2!$K$2:$K$321) - LEN(SUBSTITUTE(Sheet2!$K$2:$K$321, "A2.6", ""))) / LEN("A2.6"))</f>
        <v>1</v>
      </c>
      <c r="E88" s="27">
        <f t="array" ref="E88">SUM((LEN(Sheet2!$M$2:$M$321) - LEN(SUBSTITUTE(Sheet2!$M$2:$M$321, "A2.6", ""))) / LEN("A2.6"))</f>
        <v>1</v>
      </c>
      <c r="F88" s="27">
        <f t="shared" si="1"/>
        <v>2</v>
      </c>
      <c r="G88" s="49"/>
      <c r="H88" s="24"/>
      <c r="I88" s="24"/>
      <c r="J88" s="24"/>
      <c r="K88" s="24"/>
      <c r="L88" s="24"/>
      <c r="M88" s="24"/>
      <c r="N88" s="24"/>
      <c r="O88" s="24"/>
      <c r="P88" s="24"/>
      <c r="Q88" s="24"/>
      <c r="R88" s="24"/>
      <c r="S88" s="24"/>
      <c r="T88" s="24"/>
      <c r="U88" s="24"/>
      <c r="V88" s="24"/>
      <c r="W88" s="24"/>
      <c r="X88" s="24"/>
      <c r="Y88" s="24"/>
      <c r="Z88" s="24"/>
      <c r="AA88" s="24"/>
    </row>
    <row r="89">
      <c r="A89" s="26" t="s">
        <v>2345</v>
      </c>
      <c r="B89" s="26">
        <v>2.0</v>
      </c>
      <c r="C89" s="26" t="s">
        <v>2372</v>
      </c>
      <c r="D89" s="27">
        <f t="array" ref="D89">SUM((LEN(Sheet2!$K$2:$K$321) - LEN(SUBSTITUTE(Sheet2!$K$2:$K$321, "A2.13", ""))) / LEN("A2.13"))</f>
        <v>1</v>
      </c>
      <c r="E89" s="27">
        <f t="array" ref="E89">SUM((LEN(Sheet2!$M$2:$M$321) - LEN(SUBSTITUTE(Sheet2!$M$2:$M$321, "A2.13", ""))) / LEN("A2.13"))</f>
        <v>1</v>
      </c>
      <c r="F89" s="27">
        <f t="shared" si="1"/>
        <v>2</v>
      </c>
      <c r="G89" s="49"/>
      <c r="H89" s="24"/>
      <c r="I89" s="24"/>
      <c r="J89" s="24"/>
      <c r="K89" s="24"/>
      <c r="L89" s="24"/>
      <c r="M89" s="24"/>
      <c r="N89" s="24"/>
      <c r="O89" s="24"/>
      <c r="P89" s="24"/>
      <c r="Q89" s="24"/>
      <c r="R89" s="24"/>
      <c r="S89" s="24"/>
      <c r="T89" s="24"/>
      <c r="U89" s="24"/>
      <c r="V89" s="24"/>
      <c r="W89" s="24"/>
      <c r="X89" s="24"/>
      <c r="Y89" s="24"/>
      <c r="Z89" s="24"/>
      <c r="AA89" s="24"/>
    </row>
    <row r="90">
      <c r="A90" s="26" t="s">
        <v>2345</v>
      </c>
      <c r="B90" s="26">
        <v>2.0</v>
      </c>
      <c r="C90" s="26" t="s">
        <v>2375</v>
      </c>
      <c r="D90" s="27">
        <f t="array" ref="D90">SUM((LEN(Sheet2!$K$2:$K$321) - LEN(SUBSTITUTE(Sheet2!$K$2:$K$321, "A2.16", ""))) / LEN("A2.16"))</f>
        <v>1</v>
      </c>
      <c r="E90" s="27">
        <f t="array" ref="E90">SUM((LEN(Sheet2!$M$2:$M$321) - LEN(SUBSTITUTE(Sheet2!$M$2:$M$321, "A2.16", ""))) / LEN("A2.16"))</f>
        <v>1</v>
      </c>
      <c r="F90" s="27">
        <f t="shared" si="1"/>
        <v>2</v>
      </c>
      <c r="G90" s="49"/>
      <c r="H90" s="24"/>
      <c r="I90" s="24"/>
      <c r="J90" s="24"/>
      <c r="K90" s="24"/>
      <c r="L90" s="24"/>
      <c r="M90" s="24"/>
      <c r="N90" s="24"/>
      <c r="O90" s="24"/>
      <c r="P90" s="24"/>
      <c r="Q90" s="24"/>
      <c r="R90" s="24"/>
      <c r="S90" s="24"/>
      <c r="T90" s="24"/>
      <c r="U90" s="24"/>
      <c r="V90" s="24"/>
      <c r="W90" s="24"/>
      <c r="X90" s="24"/>
      <c r="Y90" s="24"/>
      <c r="Z90" s="24"/>
      <c r="AA90" s="24"/>
    </row>
    <row r="91">
      <c r="A91" s="26" t="s">
        <v>2345</v>
      </c>
      <c r="B91" s="26">
        <v>3.0</v>
      </c>
      <c r="C91" s="26" t="s">
        <v>2386</v>
      </c>
      <c r="D91" s="27">
        <f t="array" ref="D91">SUM((LEN(Sheet2!$K$2:$K$321) - LEN(SUBSTITUTE(Sheet2!$K$2:$K$321, "A3.5", ""))) / LEN("A3.5"))</f>
        <v>2</v>
      </c>
      <c r="E91" s="27">
        <f t="array" ref="E91">SUM((LEN(Sheet2!$M$2:$M$321) - LEN(SUBSTITUTE(Sheet2!$M$2:$M$321, "A3.5", ""))) / LEN("A3.5"))</f>
        <v>0</v>
      </c>
      <c r="F91" s="27">
        <f t="shared" si="1"/>
        <v>2</v>
      </c>
      <c r="G91" s="49"/>
      <c r="H91" s="24"/>
      <c r="I91" s="24"/>
      <c r="J91" s="24"/>
      <c r="K91" s="24"/>
      <c r="L91" s="24"/>
      <c r="M91" s="24"/>
      <c r="N91" s="24"/>
      <c r="O91" s="24"/>
      <c r="P91" s="24"/>
      <c r="Q91" s="24"/>
      <c r="R91" s="24"/>
      <c r="S91" s="24"/>
      <c r="T91" s="24"/>
      <c r="U91" s="24"/>
      <c r="V91" s="24"/>
      <c r="W91" s="24"/>
      <c r="X91" s="24"/>
      <c r="Y91" s="24"/>
      <c r="Z91" s="24"/>
      <c r="AA91" s="24"/>
    </row>
    <row r="92">
      <c r="A92" s="26" t="s">
        <v>2345</v>
      </c>
      <c r="B92" s="26">
        <v>5.0</v>
      </c>
      <c r="C92" s="26" t="s">
        <v>2411</v>
      </c>
      <c r="D92" s="27">
        <f t="array" ref="D92">SUM((LEN(Sheet2!$K$2:$K$321) - LEN(SUBSTITUTE(Sheet2!$K$2:$K$321, "A5.13", ""))) / LEN("A5.13"))</f>
        <v>2</v>
      </c>
      <c r="E92" s="27">
        <f t="array" ref="E92">SUM((LEN(Sheet2!$M$2:$M$321) - LEN(SUBSTITUTE(Sheet2!$M$2:$M$321, "A5.13", ""))) / LEN("A5.13"))</f>
        <v>0</v>
      </c>
      <c r="F92" s="27">
        <f t="shared" si="1"/>
        <v>2</v>
      </c>
      <c r="G92" s="49"/>
      <c r="H92" s="24"/>
      <c r="I92" s="24"/>
      <c r="J92" s="24"/>
      <c r="K92" s="24"/>
      <c r="L92" s="24"/>
      <c r="M92" s="24"/>
      <c r="N92" s="24"/>
      <c r="O92" s="24"/>
      <c r="P92" s="24"/>
      <c r="Q92" s="24"/>
      <c r="R92" s="24"/>
      <c r="S92" s="24"/>
      <c r="T92" s="24"/>
      <c r="U92" s="24"/>
      <c r="V92" s="24"/>
      <c r="W92" s="24"/>
      <c r="X92" s="24"/>
      <c r="Y92" s="24"/>
      <c r="Z92" s="24"/>
      <c r="AA92" s="24"/>
    </row>
    <row r="93">
      <c r="A93" s="26" t="s">
        <v>2412</v>
      </c>
      <c r="B93" s="26">
        <v>5.0</v>
      </c>
      <c r="C93" s="26" t="s">
        <v>2465</v>
      </c>
      <c r="D93" s="27">
        <f t="array" ref="D93">SUM((LEN(Sheet2!$K$2:$K$321) - LEN(SUBSTITUTE(Sheet2!$K$2:$K$321, "B5.2", ""))) / LEN("B5.2"))</f>
        <v>0</v>
      </c>
      <c r="E93" s="27">
        <f t="array" ref="E93">SUM((LEN(Sheet2!$M$2:$M$321) - LEN(SUBSTITUTE(Sheet2!$M$2:$M$321, "B5.2", ""))) / LEN("B5.2"))</f>
        <v>2</v>
      </c>
      <c r="F93" s="27">
        <f t="shared" si="1"/>
        <v>2</v>
      </c>
      <c r="G93" s="49"/>
      <c r="H93" s="24"/>
      <c r="I93" s="24"/>
      <c r="J93" s="24"/>
      <c r="K93" s="24"/>
      <c r="L93" s="24"/>
      <c r="M93" s="24"/>
      <c r="N93" s="24"/>
      <c r="O93" s="24"/>
      <c r="P93" s="24"/>
      <c r="Q93" s="24"/>
      <c r="R93" s="24"/>
      <c r="S93" s="24"/>
      <c r="T93" s="24"/>
      <c r="U93" s="24"/>
      <c r="V93" s="24"/>
      <c r="W93" s="24"/>
      <c r="X93" s="24"/>
      <c r="Y93" s="24"/>
      <c r="Z93" s="24"/>
      <c r="AA93" s="24"/>
    </row>
    <row r="94">
      <c r="A94" s="26" t="s">
        <v>2477</v>
      </c>
      <c r="B94" s="26">
        <v>1.0</v>
      </c>
      <c r="C94" s="26" t="s">
        <v>2479</v>
      </c>
      <c r="D94" s="27">
        <f t="array" ref="D94">SUM((LEN(Sheet2!$K$2:$K$321) - LEN(SUBSTITUTE(Sheet2!$K$2:$K$321, "C1.2", ""))) / LEN("C1.2"))</f>
        <v>1</v>
      </c>
      <c r="E94" s="27">
        <f t="array" ref="E94">SUM((LEN(Sheet2!$M$2:$M$321) - LEN(SUBSTITUTE(Sheet2!$M$2:$M$321, "C1.2", ""))) / LEN("C1.2"))</f>
        <v>1</v>
      </c>
      <c r="F94" s="27">
        <f t="shared" si="1"/>
        <v>2</v>
      </c>
      <c r="G94" s="49"/>
      <c r="H94" s="24"/>
      <c r="I94" s="24"/>
      <c r="J94" s="24"/>
      <c r="K94" s="24"/>
      <c r="L94" s="24"/>
      <c r="M94" s="24"/>
      <c r="N94" s="24"/>
      <c r="O94" s="24"/>
      <c r="P94" s="24"/>
      <c r="Q94" s="24"/>
      <c r="R94" s="24"/>
      <c r="S94" s="24"/>
      <c r="T94" s="24"/>
      <c r="U94" s="24"/>
      <c r="V94" s="24"/>
      <c r="W94" s="24"/>
      <c r="X94" s="24"/>
      <c r="Y94" s="24"/>
      <c r="Z94" s="24"/>
      <c r="AA94" s="24"/>
    </row>
    <row r="95">
      <c r="A95" s="26" t="s">
        <v>2506</v>
      </c>
      <c r="B95" s="26">
        <v>3.0</v>
      </c>
      <c r="C95" s="26" t="s">
        <v>2528</v>
      </c>
      <c r="D95" s="27">
        <f t="array" ref="D95">SUM((LEN(Sheet2!$K$2:$K$321) - LEN(SUBSTITUTE(Sheet2!$K$2:$K$321, "D3.2", ""))) / LEN("D3.2"))</f>
        <v>1</v>
      </c>
      <c r="E95" s="27">
        <f t="array" ref="E95">SUM((LEN(Sheet2!$M$2:$M$321) - LEN(SUBSTITUTE(Sheet2!$M$2:$M$321, "D3.2", ""))) / LEN("D3.2"))</f>
        <v>1</v>
      </c>
      <c r="F95" s="27">
        <f t="shared" si="1"/>
        <v>2</v>
      </c>
      <c r="G95" s="49"/>
      <c r="H95" s="24"/>
      <c r="I95" s="24"/>
      <c r="J95" s="24"/>
      <c r="K95" s="24"/>
      <c r="L95" s="24"/>
      <c r="M95" s="24"/>
      <c r="N95" s="24"/>
      <c r="O95" s="24"/>
      <c r="P95" s="24"/>
      <c r="Q95" s="24"/>
      <c r="R95" s="24"/>
      <c r="S95" s="24"/>
      <c r="T95" s="24"/>
      <c r="U95" s="24"/>
      <c r="V95" s="24"/>
      <c r="W95" s="24"/>
      <c r="X95" s="24"/>
      <c r="Y95" s="24"/>
      <c r="Z95" s="24"/>
      <c r="AA95" s="24"/>
    </row>
    <row r="96">
      <c r="A96" s="26" t="s">
        <v>2534</v>
      </c>
      <c r="B96" s="26">
        <v>2.0</v>
      </c>
      <c r="C96" s="26" t="s">
        <v>2557</v>
      </c>
      <c r="D96" s="27">
        <f t="array" ref="D96">SUM((LEN(Sheet2!$K$2:$K$321) - LEN(SUBSTITUTE(Sheet2!$K$2:$K$321, "E2.3", ""))) / LEN("E2.3"))</f>
        <v>0</v>
      </c>
      <c r="E96" s="27">
        <f t="array" ref="E96">SUM((LEN(Sheet2!$M$2:$M$321) - LEN(SUBSTITUTE(Sheet2!$M$2:$M$321, "E2.3", ""))) / LEN("E2.3"))</f>
        <v>2</v>
      </c>
      <c r="F96" s="27">
        <f t="shared" si="1"/>
        <v>2</v>
      </c>
      <c r="G96" s="49"/>
      <c r="H96" s="24"/>
      <c r="I96" s="24"/>
      <c r="J96" s="24"/>
      <c r="K96" s="24"/>
      <c r="L96" s="24"/>
      <c r="M96" s="24"/>
      <c r="N96" s="24"/>
      <c r="O96" s="24"/>
      <c r="P96" s="24"/>
      <c r="Q96" s="24"/>
      <c r="R96" s="24"/>
      <c r="S96" s="24"/>
      <c r="T96" s="24"/>
      <c r="U96" s="24"/>
      <c r="V96" s="24"/>
      <c r="W96" s="24"/>
      <c r="X96" s="24"/>
      <c r="Y96" s="24"/>
      <c r="Z96" s="24"/>
      <c r="AA96" s="24"/>
    </row>
    <row r="97">
      <c r="A97" s="26" t="s">
        <v>2345</v>
      </c>
      <c r="B97" s="26">
        <v>2.0</v>
      </c>
      <c r="C97" s="26" t="s">
        <v>2374</v>
      </c>
      <c r="D97" s="27">
        <f t="array" ref="D97">SUM((LEN(Sheet2!$K$2:$K$321) - LEN(SUBSTITUTE(Sheet2!$K$2:$K$321, "A2.15", ""))) / LEN("A2.15"))</f>
        <v>1</v>
      </c>
      <c r="E97" s="27">
        <f t="array" ref="E97">SUM((LEN(Sheet2!$M$2:$M$321) - LEN(SUBSTITUTE(Sheet2!$M$2:$M$321, "A2.15", ""))) / LEN("A2.15"))</f>
        <v>0</v>
      </c>
      <c r="F97" s="27">
        <f t="shared" si="1"/>
        <v>1</v>
      </c>
      <c r="G97" s="49"/>
      <c r="H97" s="24"/>
      <c r="I97" s="24"/>
      <c r="J97" s="24"/>
      <c r="K97" s="24"/>
      <c r="L97" s="24"/>
      <c r="M97" s="24"/>
      <c r="N97" s="24"/>
      <c r="O97" s="24"/>
      <c r="P97" s="24"/>
      <c r="Q97" s="24"/>
      <c r="R97" s="24"/>
      <c r="S97" s="24"/>
      <c r="T97" s="24"/>
      <c r="U97" s="24"/>
      <c r="V97" s="24"/>
      <c r="W97" s="24"/>
      <c r="X97" s="24"/>
      <c r="Y97" s="24"/>
      <c r="Z97" s="24"/>
      <c r="AA97" s="24"/>
    </row>
    <row r="98">
      <c r="A98" s="26" t="s">
        <v>2345</v>
      </c>
      <c r="B98" s="26">
        <v>3.0</v>
      </c>
      <c r="C98" s="26" t="s">
        <v>2390</v>
      </c>
      <c r="D98" s="27">
        <f t="array" ref="D98">SUM((LEN(Sheet2!$K$2:$K$321) - LEN(SUBSTITUTE(Sheet2!$K$2:$K$321, "A3.9", ""))) / LEN("A3.9"))</f>
        <v>1</v>
      </c>
      <c r="E98" s="27">
        <f t="array" ref="E98">SUM((LEN(Sheet2!$M$2:$M$321) - LEN(SUBSTITUTE(Sheet2!$M$2:$M$321, "A3.9", ""))) / LEN("A3.9"))</f>
        <v>0</v>
      </c>
      <c r="F98" s="27">
        <f t="shared" si="1"/>
        <v>1</v>
      </c>
      <c r="G98" s="49"/>
      <c r="H98" s="24"/>
      <c r="I98" s="24"/>
      <c r="J98" s="24"/>
      <c r="K98" s="24"/>
      <c r="L98" s="24"/>
      <c r="M98" s="24"/>
      <c r="N98" s="24"/>
      <c r="O98" s="24"/>
      <c r="P98" s="24"/>
      <c r="Q98" s="24"/>
      <c r="R98" s="24"/>
      <c r="S98" s="24"/>
      <c r="T98" s="24"/>
      <c r="U98" s="24"/>
      <c r="V98" s="24"/>
      <c r="W98" s="24"/>
      <c r="X98" s="24"/>
      <c r="Y98" s="24"/>
      <c r="Z98" s="24"/>
      <c r="AA98" s="24"/>
    </row>
    <row r="99">
      <c r="A99" s="26" t="s">
        <v>2345</v>
      </c>
      <c r="B99" s="26">
        <v>5.0</v>
      </c>
      <c r="C99" s="26" t="s">
        <v>2409</v>
      </c>
      <c r="D99" s="27">
        <f t="array" ref="D99">SUM((LEN(Sheet2!$K$2:$K$321) - LEN(SUBSTITUTE(Sheet2!$K$2:$K$321, "A5.11", ""))) / LEN("A5.11"))</f>
        <v>1</v>
      </c>
      <c r="E99" s="27">
        <f t="array" ref="E99">SUM((LEN(Sheet2!$M$2:$M$321) - LEN(SUBSTITUTE(Sheet2!$M$2:$M$321, "A5.11", ""))) / LEN("A5.11"))</f>
        <v>0</v>
      </c>
      <c r="F99" s="27">
        <f t="shared" si="1"/>
        <v>1</v>
      </c>
      <c r="G99" s="49"/>
      <c r="H99" s="24"/>
      <c r="I99" s="24"/>
      <c r="J99" s="24"/>
      <c r="K99" s="24"/>
      <c r="L99" s="24"/>
      <c r="M99" s="24"/>
      <c r="N99" s="24"/>
      <c r="O99" s="24"/>
      <c r="P99" s="24"/>
      <c r="Q99" s="24"/>
      <c r="R99" s="24"/>
      <c r="S99" s="24"/>
      <c r="T99" s="24"/>
      <c r="U99" s="24"/>
      <c r="V99" s="24"/>
      <c r="W99" s="24"/>
      <c r="X99" s="24"/>
      <c r="Y99" s="24"/>
      <c r="Z99" s="24"/>
      <c r="AA99" s="24"/>
    </row>
    <row r="100">
      <c r="A100" s="26" t="s">
        <v>2412</v>
      </c>
      <c r="B100" s="26">
        <v>1.0</v>
      </c>
      <c r="C100" s="26" t="s">
        <v>2415</v>
      </c>
      <c r="D100" s="27">
        <f t="array" ref="D100">SUM((LEN(Sheet2!$K$2:$K$321) - LEN(SUBSTITUTE(Sheet2!$K$2:$K$321, "B1.3", ""))) / LEN("B1.3"))</f>
        <v>0</v>
      </c>
      <c r="E100" s="27">
        <f t="array" ref="E100">SUM((LEN(Sheet2!$M$2:$M$321) - LEN(SUBSTITUTE(Sheet2!$M$2:$M$321, "B1.3", ""))) / LEN("B1.3"))</f>
        <v>1</v>
      </c>
      <c r="F100" s="27">
        <f t="shared" si="1"/>
        <v>1</v>
      </c>
      <c r="G100" s="49"/>
      <c r="H100" s="24"/>
      <c r="I100" s="24"/>
      <c r="J100" s="24"/>
      <c r="K100" s="24"/>
      <c r="L100" s="24"/>
      <c r="M100" s="24"/>
      <c r="N100" s="24"/>
      <c r="O100" s="24"/>
      <c r="P100" s="24"/>
      <c r="Q100" s="24"/>
      <c r="R100" s="24"/>
      <c r="S100" s="24"/>
      <c r="T100" s="24"/>
      <c r="U100" s="24"/>
      <c r="V100" s="24"/>
      <c r="W100" s="24"/>
      <c r="X100" s="24"/>
      <c r="Y100" s="24"/>
      <c r="Z100" s="24"/>
      <c r="AA100" s="24"/>
    </row>
    <row r="101">
      <c r="A101" s="26" t="s">
        <v>2412</v>
      </c>
      <c r="B101" s="26">
        <v>1.0</v>
      </c>
      <c r="C101" s="26" t="s">
        <v>2418</v>
      </c>
      <c r="D101" s="27">
        <f t="array" ref="D101">SUM((LEN(Sheet2!$K$2:$K$321) - LEN(SUBSTITUTE(Sheet2!$K$2:$K$321, "B1.6", ""))) / LEN("B1.6"))</f>
        <v>1</v>
      </c>
      <c r="E101" s="27">
        <f t="array" ref="E101">SUM((LEN(Sheet2!$M$2:$M$321) - LEN(SUBSTITUTE(Sheet2!$M$2:$M$321, "B1.6", ""))) / LEN("B1.6"))</f>
        <v>0</v>
      </c>
      <c r="F101" s="27">
        <f t="shared" si="1"/>
        <v>1</v>
      </c>
      <c r="G101" s="49"/>
      <c r="H101" s="24"/>
      <c r="I101" s="24"/>
      <c r="J101" s="24"/>
      <c r="K101" s="24"/>
      <c r="L101" s="24"/>
      <c r="M101" s="24"/>
      <c r="N101" s="24"/>
      <c r="O101" s="24"/>
      <c r="P101" s="24"/>
      <c r="Q101" s="24"/>
      <c r="R101" s="24"/>
      <c r="S101" s="24"/>
      <c r="T101" s="24"/>
      <c r="U101" s="24"/>
      <c r="V101" s="24"/>
      <c r="W101" s="24"/>
      <c r="X101" s="24"/>
      <c r="Y101" s="24"/>
      <c r="Z101" s="24"/>
      <c r="AA101" s="24"/>
    </row>
    <row r="102">
      <c r="A102" s="26" t="s">
        <v>2412</v>
      </c>
      <c r="B102" s="26">
        <v>1.0</v>
      </c>
      <c r="C102" s="26" t="s">
        <v>2419</v>
      </c>
      <c r="D102" s="27">
        <f t="array" ref="D102">SUM((LEN(Sheet2!$K$2:$K$321) - LEN(SUBSTITUTE(Sheet2!$K$2:$K$321, "B1.7", ""))) / LEN("B1.7"))</f>
        <v>0</v>
      </c>
      <c r="E102" s="27">
        <f t="array" ref="E102">SUM((LEN(Sheet2!$M$2:$M$321) - LEN(SUBSTITUTE(Sheet2!$M$2:$M$321, "B1.7", ""))) / LEN("B1.7"))</f>
        <v>1</v>
      </c>
      <c r="F102" s="27">
        <f t="shared" si="1"/>
        <v>1</v>
      </c>
      <c r="G102" s="49"/>
      <c r="H102" s="24"/>
      <c r="I102" s="24"/>
      <c r="J102" s="24"/>
      <c r="K102" s="24"/>
      <c r="L102" s="24"/>
      <c r="M102" s="24"/>
      <c r="N102" s="24"/>
      <c r="O102" s="24"/>
      <c r="P102" s="24"/>
      <c r="Q102" s="24"/>
      <c r="R102" s="24"/>
      <c r="S102" s="24"/>
      <c r="T102" s="24"/>
      <c r="U102" s="24"/>
      <c r="V102" s="24"/>
      <c r="W102" s="24"/>
      <c r="X102" s="24"/>
      <c r="Y102" s="24"/>
      <c r="Z102" s="24"/>
      <c r="AA102" s="24"/>
    </row>
    <row r="103">
      <c r="A103" s="26" t="s">
        <v>2412</v>
      </c>
      <c r="B103" s="26">
        <v>4.0</v>
      </c>
      <c r="C103" s="26" t="s">
        <v>2458</v>
      </c>
      <c r="D103" s="27">
        <f t="array" ref="D103">SUM((LEN(Sheet2!$K$2:$K$321) - LEN(SUBSTITUTE(Sheet2!$K$2:$K$321, "B4.11", ""))) / LEN("B4.11"))</f>
        <v>1</v>
      </c>
      <c r="E103" s="27">
        <f t="array" ref="E103">SUM((LEN(Sheet2!$M$2:$M$321) - LEN(SUBSTITUTE(Sheet2!$M$2:$M$321, "B4.11", ""))) / LEN("B4.11"))</f>
        <v>0</v>
      </c>
      <c r="F103" s="27">
        <f t="shared" si="1"/>
        <v>1</v>
      </c>
      <c r="G103" s="49"/>
      <c r="H103" s="24"/>
      <c r="I103" s="24"/>
      <c r="J103" s="24"/>
      <c r="K103" s="24"/>
      <c r="L103" s="24"/>
      <c r="M103" s="24"/>
      <c r="N103" s="24"/>
      <c r="O103" s="24"/>
      <c r="P103" s="24"/>
      <c r="Q103" s="24"/>
      <c r="R103" s="24"/>
      <c r="S103" s="24"/>
      <c r="T103" s="24"/>
      <c r="U103" s="24"/>
      <c r="V103" s="24"/>
      <c r="W103" s="24"/>
      <c r="X103" s="24"/>
      <c r="Y103" s="24"/>
      <c r="Z103" s="24"/>
      <c r="AA103" s="24"/>
    </row>
    <row r="104">
      <c r="A104" s="26" t="s">
        <v>2412</v>
      </c>
      <c r="B104" s="26">
        <v>5.0</v>
      </c>
      <c r="C104" s="26" t="s">
        <v>2475</v>
      </c>
      <c r="D104" s="27">
        <f t="array" ref="D104">SUM((LEN(Sheet2!$K$2:$K$321) - LEN(SUBSTITUTE(Sheet2!$K$2:$K$321, "B5.12", ""))) / LEN("B5.12"))</f>
        <v>0</v>
      </c>
      <c r="E104" s="27">
        <f t="array" ref="E104">SUM((LEN(Sheet2!$M$2:$M$321) - LEN(SUBSTITUTE(Sheet2!$M$2:$M$321, "B5.12", ""))) / LEN("B5.12"))</f>
        <v>1</v>
      </c>
      <c r="F104" s="27">
        <f t="shared" si="1"/>
        <v>1</v>
      </c>
      <c r="G104" s="49"/>
      <c r="H104" s="24"/>
      <c r="I104" s="24"/>
      <c r="J104" s="24"/>
      <c r="K104" s="24"/>
      <c r="L104" s="24"/>
      <c r="M104" s="24"/>
      <c r="N104" s="24"/>
      <c r="O104" s="24"/>
      <c r="P104" s="24"/>
      <c r="Q104" s="24"/>
      <c r="R104" s="24"/>
      <c r="S104" s="24"/>
      <c r="T104" s="24"/>
      <c r="U104" s="24"/>
      <c r="V104" s="24"/>
      <c r="W104" s="24"/>
      <c r="X104" s="24"/>
      <c r="Y104" s="24"/>
      <c r="Z104" s="24"/>
      <c r="AA104" s="24"/>
    </row>
    <row r="105">
      <c r="A105" s="26" t="s">
        <v>2477</v>
      </c>
      <c r="B105" s="26">
        <v>1.0</v>
      </c>
      <c r="C105" s="26" t="s">
        <v>2489</v>
      </c>
      <c r="D105" s="27">
        <f t="array" ref="D105">SUM((LEN(Sheet2!$K$2:$K$321) - LEN(SUBSTITUTE(Sheet2!$K$2:$K$321, "C1.12", ""))) / LEN("C1.12"))</f>
        <v>0</v>
      </c>
      <c r="E105" s="27">
        <f t="array" ref="E105">SUM((LEN(Sheet2!$M$2:$M$321) - LEN(SUBSTITUTE(Sheet2!$M$2:$M$321, "C1.12", ""))) / LEN("C1.12"))</f>
        <v>1</v>
      </c>
      <c r="F105" s="27">
        <f t="shared" si="1"/>
        <v>1</v>
      </c>
      <c r="G105" s="49"/>
      <c r="H105" s="24"/>
      <c r="I105" s="24"/>
      <c r="J105" s="24"/>
      <c r="K105" s="24"/>
      <c r="L105" s="24"/>
      <c r="M105" s="24"/>
      <c r="N105" s="24"/>
      <c r="O105" s="24"/>
      <c r="P105" s="24"/>
      <c r="Q105" s="24"/>
      <c r="R105" s="24"/>
      <c r="S105" s="24"/>
      <c r="T105" s="24"/>
      <c r="U105" s="24"/>
      <c r="V105" s="24"/>
      <c r="W105" s="24"/>
      <c r="X105" s="24"/>
      <c r="Y105" s="24"/>
      <c r="Z105" s="24"/>
      <c r="AA105" s="24"/>
    </row>
    <row r="106">
      <c r="A106" s="26" t="s">
        <v>2477</v>
      </c>
      <c r="B106" s="26">
        <v>2.0</v>
      </c>
      <c r="C106" s="26" t="s">
        <v>2496</v>
      </c>
      <c r="D106" s="27">
        <f t="array" ref="D106">SUM((LEN(Sheet2!$K$2:$K$321) - LEN(SUBSTITUTE(Sheet2!$K$2:$K$321, "C2.5", ""))) / LEN("C2.5"))</f>
        <v>1</v>
      </c>
      <c r="E106" s="27">
        <f t="array" ref="E106">SUM((LEN(Sheet2!$M$2:$M$321) - LEN(SUBSTITUTE(Sheet2!$M$2:$M$321, "C2.5", ""))) / LEN("C2.5"))</f>
        <v>0</v>
      </c>
      <c r="F106" s="27">
        <f t="shared" si="1"/>
        <v>1</v>
      </c>
      <c r="G106" s="49"/>
      <c r="H106" s="24"/>
      <c r="I106" s="24"/>
      <c r="J106" s="24"/>
      <c r="K106" s="24"/>
      <c r="L106" s="24"/>
      <c r="M106" s="24"/>
      <c r="N106" s="24"/>
      <c r="O106" s="24"/>
      <c r="P106" s="24"/>
      <c r="Q106" s="24"/>
      <c r="R106" s="24"/>
      <c r="S106" s="24"/>
      <c r="T106" s="24"/>
      <c r="U106" s="24"/>
      <c r="V106" s="24"/>
      <c r="W106" s="24"/>
      <c r="X106" s="24"/>
      <c r="Y106" s="24"/>
      <c r="Z106" s="24"/>
      <c r="AA106" s="24"/>
    </row>
    <row r="107">
      <c r="A107" s="26" t="s">
        <v>2477</v>
      </c>
      <c r="B107" s="26">
        <v>4.0</v>
      </c>
      <c r="C107" s="26" t="s">
        <v>2504</v>
      </c>
      <c r="D107" s="27">
        <f t="array" ref="D107">SUM((LEN(Sheet2!$K$2:$K$321) - LEN(SUBSTITUTE(Sheet2!$K$2:$K$321, "C4.2", ""))) / LEN("C4.2"))</f>
        <v>0</v>
      </c>
      <c r="E107" s="27">
        <f t="array" ref="E107">SUM((LEN(Sheet2!$M$2:$M$321) - LEN(SUBSTITUTE(Sheet2!$M$2:$M$321, "C4.2", ""))) / LEN("C4.2"))</f>
        <v>1</v>
      </c>
      <c r="F107" s="27">
        <f t="shared" si="1"/>
        <v>1</v>
      </c>
      <c r="G107" s="49"/>
      <c r="H107" s="24"/>
      <c r="I107" s="24"/>
      <c r="J107" s="24"/>
      <c r="K107" s="24"/>
      <c r="L107" s="24"/>
      <c r="M107" s="24"/>
      <c r="N107" s="24"/>
      <c r="O107" s="24"/>
      <c r="P107" s="24"/>
      <c r="Q107" s="24"/>
      <c r="R107" s="24"/>
      <c r="S107" s="24"/>
      <c r="T107" s="24"/>
      <c r="U107" s="24"/>
      <c r="V107" s="24"/>
      <c r="W107" s="24"/>
      <c r="X107" s="24"/>
      <c r="Y107" s="24"/>
      <c r="Z107" s="24"/>
      <c r="AA107" s="24"/>
    </row>
    <row r="108">
      <c r="A108" s="26" t="s">
        <v>2506</v>
      </c>
      <c r="B108" s="26">
        <v>2.0</v>
      </c>
      <c r="C108" s="26" t="s">
        <v>2522</v>
      </c>
      <c r="D108" s="27">
        <f t="array" ref="D108">SUM((LEN(Sheet2!$K$2:$K$321) - LEN(SUBSTITUTE(Sheet2!$K$2:$K$321, "D2.2", ""))) / LEN("D2.2"))</f>
        <v>0</v>
      </c>
      <c r="E108" s="27">
        <f t="array" ref="E108">SUM((LEN(Sheet2!$M$2:$M$321) - LEN(SUBSTITUTE(Sheet2!$M$2:$M$321, "D2.2", ""))) / LEN("D2.2"))</f>
        <v>1</v>
      </c>
      <c r="F108" s="27">
        <f t="shared" si="1"/>
        <v>1</v>
      </c>
      <c r="G108" s="49"/>
      <c r="H108" s="24"/>
      <c r="I108" s="24"/>
      <c r="J108" s="24"/>
      <c r="K108" s="24"/>
      <c r="L108" s="24"/>
      <c r="M108" s="24"/>
      <c r="N108" s="24"/>
      <c r="O108" s="24"/>
      <c r="P108" s="24"/>
      <c r="Q108" s="24"/>
      <c r="R108" s="24"/>
      <c r="S108" s="24"/>
      <c r="T108" s="24"/>
      <c r="U108" s="24"/>
      <c r="V108" s="24"/>
      <c r="W108" s="24"/>
      <c r="X108" s="24"/>
      <c r="Y108" s="24"/>
      <c r="Z108" s="24"/>
      <c r="AA108" s="24"/>
    </row>
    <row r="109">
      <c r="A109" s="26" t="s">
        <v>2345</v>
      </c>
      <c r="B109" s="26">
        <v>1.0</v>
      </c>
      <c r="C109" s="26" t="s">
        <v>2355</v>
      </c>
      <c r="D109" s="27">
        <f t="array" ref="D109">SUM((LEN(Sheet2!$K$2:$K$321) - LEN(SUBSTITUTE(Sheet2!$K$2:$K$321, "A1.7", ""))) / LEN("A1.7"))</f>
        <v>0</v>
      </c>
      <c r="E109" s="27">
        <f t="array" ref="E109">SUM((LEN(Sheet2!$M$2:$M$321) - LEN(SUBSTITUTE(Sheet2!$M$2:$M$321, "A1.7", ""))) / LEN("A1.7"))</f>
        <v>0</v>
      </c>
      <c r="F109" s="27">
        <f t="shared" si="1"/>
        <v>0</v>
      </c>
      <c r="G109" s="49"/>
      <c r="H109" s="24"/>
      <c r="I109" s="24"/>
      <c r="J109" s="24"/>
      <c r="K109" s="24"/>
      <c r="L109" s="24"/>
      <c r="M109" s="24"/>
      <c r="N109" s="24"/>
      <c r="O109" s="24"/>
      <c r="P109" s="24"/>
      <c r="Q109" s="24"/>
      <c r="R109" s="24"/>
      <c r="S109" s="24"/>
      <c r="T109" s="24"/>
      <c r="U109" s="24"/>
      <c r="V109" s="24"/>
      <c r="W109" s="24"/>
      <c r="X109" s="24"/>
      <c r="Y109" s="24"/>
      <c r="Z109" s="24"/>
      <c r="AA109" s="24"/>
    </row>
    <row r="110">
      <c r="A110" s="26" t="s">
        <v>2345</v>
      </c>
      <c r="B110" s="26">
        <v>1.0</v>
      </c>
      <c r="C110" s="26" t="s">
        <v>2356</v>
      </c>
      <c r="D110" s="27">
        <f t="array" ref="D110">SUM((LEN(Sheet2!$K$2:$K$321) - LEN(SUBSTITUTE(Sheet2!$K$2:$K$321, "A1.8", ""))) / LEN("A1.8"))</f>
        <v>0</v>
      </c>
      <c r="E110" s="27">
        <f t="array" ref="E110">SUM((LEN(Sheet2!$M$2:$M$321) - LEN(SUBSTITUTE(Sheet2!$M$2:$M$321, "A1.8", ""))) / LEN("A1.8"))</f>
        <v>0</v>
      </c>
      <c r="F110" s="27">
        <f t="shared" si="1"/>
        <v>0</v>
      </c>
      <c r="G110" s="49"/>
      <c r="H110" s="24"/>
      <c r="I110" s="24"/>
      <c r="J110" s="24"/>
      <c r="K110" s="24"/>
      <c r="L110" s="24"/>
      <c r="M110" s="24"/>
      <c r="N110" s="24"/>
      <c r="O110" s="24"/>
      <c r="P110" s="24"/>
      <c r="Q110" s="24"/>
      <c r="R110" s="24"/>
      <c r="S110" s="24"/>
      <c r="T110" s="24"/>
      <c r="U110" s="24"/>
      <c r="V110" s="24"/>
      <c r="W110" s="24"/>
      <c r="X110" s="24"/>
      <c r="Y110" s="24"/>
      <c r="Z110" s="24"/>
      <c r="AA110" s="24"/>
    </row>
    <row r="111">
      <c r="A111" s="26" t="s">
        <v>2345</v>
      </c>
      <c r="B111" s="26">
        <v>1.0</v>
      </c>
      <c r="C111" s="26" t="s">
        <v>2358</v>
      </c>
      <c r="D111" s="27">
        <f t="array" ref="D111">SUM((LEN(Sheet2!$K$2:$K$321) - LEN(SUBSTITUTE(Sheet2!$K$2:$K$321, "A1.9", ""))) / LEN("A1.9"))</f>
        <v>0</v>
      </c>
      <c r="E111" s="27">
        <f t="array" ref="E111">SUM((LEN(Sheet2!$M$2:$M$321) - LEN(SUBSTITUTE(Sheet2!$M$2:$M$321, "A1.9", ""))) / LEN("A1.9"))</f>
        <v>0</v>
      </c>
      <c r="F111" s="27">
        <f t="shared" si="1"/>
        <v>0</v>
      </c>
      <c r="G111" s="49"/>
      <c r="H111" s="24"/>
      <c r="I111" s="24"/>
      <c r="J111" s="24"/>
      <c r="K111" s="24"/>
      <c r="L111" s="24"/>
      <c r="M111" s="24"/>
      <c r="N111" s="24"/>
      <c r="O111" s="24"/>
      <c r="P111" s="24"/>
      <c r="Q111" s="24"/>
      <c r="R111" s="24"/>
      <c r="S111" s="24"/>
      <c r="T111" s="24"/>
      <c r="U111" s="24"/>
      <c r="V111" s="24"/>
      <c r="W111" s="24"/>
      <c r="X111" s="24"/>
      <c r="Y111" s="24"/>
      <c r="Z111" s="24"/>
      <c r="AA111" s="24"/>
    </row>
    <row r="112">
      <c r="A112" s="26" t="s">
        <v>2345</v>
      </c>
      <c r="B112" s="26">
        <v>1.0</v>
      </c>
      <c r="C112" s="26" t="s">
        <v>2359</v>
      </c>
      <c r="D112" s="27">
        <f t="array" ref="D112">SUM((LEN(Sheet2!$K$2:$K$321) - LEN(SUBSTITUTE(Sheet2!$K$2:$K$321, "A1.10", ""))) / LEN("A1.10"))</f>
        <v>0</v>
      </c>
      <c r="E112" s="27">
        <f t="array" ref="E112">SUM((LEN(Sheet2!$M$2:$M$321) - LEN(SUBSTITUTE(Sheet2!$M$2:$M$321, "A1.10", ""))) / LEN("A1.10"))</f>
        <v>0</v>
      </c>
      <c r="F112" s="27">
        <f t="shared" si="1"/>
        <v>0</v>
      </c>
      <c r="G112" s="49"/>
      <c r="H112" s="24"/>
      <c r="I112" s="24"/>
      <c r="J112" s="24"/>
      <c r="K112" s="24"/>
      <c r="L112" s="24"/>
      <c r="M112" s="24"/>
      <c r="N112" s="24"/>
      <c r="O112" s="24"/>
      <c r="P112" s="24"/>
      <c r="Q112" s="24"/>
      <c r="R112" s="24"/>
      <c r="S112" s="24"/>
      <c r="T112" s="24"/>
      <c r="U112" s="24"/>
      <c r="V112" s="24"/>
      <c r="W112" s="24"/>
      <c r="X112" s="24"/>
      <c r="Y112" s="24"/>
      <c r="Z112" s="24"/>
      <c r="AA112" s="24"/>
    </row>
    <row r="113">
      <c r="A113" s="26" t="s">
        <v>2345</v>
      </c>
      <c r="B113" s="26">
        <v>2.0</v>
      </c>
      <c r="C113" s="26" t="s">
        <v>2369</v>
      </c>
      <c r="D113" s="27">
        <f t="array" ref="D113">SUM((LEN(Sheet2!$K$2:$K$321) - LEN(SUBSTITUTE(Sheet2!$K$2:$K$321, "A2.10", ""))) / LEN("A2.10"))</f>
        <v>0</v>
      </c>
      <c r="E113" s="27">
        <f t="array" ref="E113">SUM((LEN(Sheet2!$M$2:$M$321) - LEN(SUBSTITUTE(Sheet2!$M$2:$M$321, "A2.10", ""))) / LEN("A2.10"))</f>
        <v>0</v>
      </c>
      <c r="F113" s="27">
        <f t="shared" si="1"/>
        <v>0</v>
      </c>
      <c r="G113" s="49"/>
      <c r="H113" s="24"/>
      <c r="I113" s="24"/>
      <c r="J113" s="24"/>
      <c r="K113" s="24"/>
      <c r="L113" s="24"/>
      <c r="M113" s="24"/>
      <c r="N113" s="24"/>
      <c r="O113" s="24"/>
      <c r="P113" s="24"/>
      <c r="Q113" s="24"/>
      <c r="R113" s="24"/>
      <c r="S113" s="24"/>
      <c r="T113" s="24"/>
      <c r="U113" s="24"/>
      <c r="V113" s="24"/>
      <c r="W113" s="24"/>
      <c r="X113" s="24"/>
      <c r="Y113" s="24"/>
      <c r="Z113" s="24"/>
      <c r="AA113" s="24"/>
    </row>
    <row r="114">
      <c r="A114" s="26" t="s">
        <v>2345</v>
      </c>
      <c r="B114" s="26">
        <v>2.0</v>
      </c>
      <c r="C114" s="26" t="s">
        <v>2370</v>
      </c>
      <c r="D114" s="27">
        <f t="array" ref="D114">SUM((LEN(Sheet2!$K$2:$K$321) - LEN(SUBSTITUTE(Sheet2!$K$2:$K$321, "A2.11", ""))) / LEN("A2.11"))</f>
        <v>0</v>
      </c>
      <c r="E114" s="27">
        <f t="array" ref="E114">SUM((LEN(Sheet2!$M$2:$M$321) - LEN(SUBSTITUTE(Sheet2!$M$2:$M$321, "A2.11", ""))) / LEN("A2.11"))</f>
        <v>0</v>
      </c>
      <c r="F114" s="27">
        <f t="shared" si="1"/>
        <v>0</v>
      </c>
      <c r="G114" s="49"/>
      <c r="H114" s="24"/>
      <c r="I114" s="24"/>
      <c r="J114" s="24"/>
      <c r="K114" s="24"/>
      <c r="L114" s="24"/>
      <c r="M114" s="24"/>
      <c r="N114" s="24"/>
      <c r="O114" s="24"/>
      <c r="P114" s="24"/>
      <c r="Q114" s="24"/>
      <c r="R114" s="24"/>
      <c r="S114" s="24"/>
      <c r="T114" s="24"/>
      <c r="U114" s="24"/>
      <c r="V114" s="24"/>
      <c r="W114" s="24"/>
      <c r="X114" s="24"/>
      <c r="Y114" s="24"/>
      <c r="Z114" s="24"/>
      <c r="AA114" s="24"/>
    </row>
    <row r="115">
      <c r="A115" s="26" t="s">
        <v>2345</v>
      </c>
      <c r="B115" s="26">
        <v>2.0</v>
      </c>
      <c r="C115" s="26" t="s">
        <v>2377</v>
      </c>
      <c r="D115" s="27">
        <f t="array" ref="D115">SUM((LEN(Sheet2!$K$2:$K$321) - LEN(SUBSTITUTE(Sheet2!$K$2:$K$321, "A2.18", ""))) / LEN("A2.18"))</f>
        <v>0</v>
      </c>
      <c r="E115" s="27">
        <f t="array" ref="E115">SUM((LEN(Sheet2!$M$2:$M$321) - LEN(SUBSTITUTE(Sheet2!$M$2:$M$321, "A2.18", ""))) / LEN("A2.18"))</f>
        <v>0</v>
      </c>
      <c r="F115" s="27">
        <f t="shared" si="1"/>
        <v>0</v>
      </c>
      <c r="G115" s="49"/>
      <c r="H115" s="24"/>
      <c r="I115" s="24"/>
      <c r="J115" s="24"/>
      <c r="K115" s="24"/>
      <c r="L115" s="24"/>
      <c r="M115" s="24"/>
      <c r="N115" s="24"/>
      <c r="O115" s="24"/>
      <c r="P115" s="24"/>
      <c r="Q115" s="24"/>
      <c r="R115" s="24"/>
      <c r="S115" s="24"/>
      <c r="T115" s="24"/>
      <c r="U115" s="24"/>
      <c r="V115" s="24"/>
      <c r="W115" s="24"/>
      <c r="X115" s="24"/>
      <c r="Y115" s="24"/>
      <c r="Z115" s="24"/>
      <c r="AA115" s="24"/>
    </row>
    <row r="116">
      <c r="A116" s="26" t="s">
        <v>2345</v>
      </c>
      <c r="B116" s="26">
        <v>2.0</v>
      </c>
      <c r="C116" s="26" t="s">
        <v>2378</v>
      </c>
      <c r="D116" s="27">
        <f t="array" ref="D116">SUM((LEN(Sheet2!$K$2:$K$321) - LEN(SUBSTITUTE(Sheet2!$K$2:$K$321, "A2.19", ""))) / LEN("A2.19"))</f>
        <v>0</v>
      </c>
      <c r="E116" s="27">
        <f t="array" ref="E116">SUM((LEN(Sheet2!$M$2:$M$321) - LEN(SUBSTITUTE(Sheet2!$M$2:$M$321, "A2.19", ""))) / LEN("A2.19"))</f>
        <v>0</v>
      </c>
      <c r="F116" s="27">
        <f t="shared" si="1"/>
        <v>0</v>
      </c>
      <c r="G116" s="49"/>
      <c r="H116" s="24"/>
      <c r="I116" s="24"/>
      <c r="J116" s="24"/>
      <c r="K116" s="24"/>
      <c r="L116" s="24"/>
      <c r="M116" s="24"/>
      <c r="N116" s="24"/>
      <c r="O116" s="24"/>
      <c r="P116" s="24"/>
      <c r="Q116" s="24"/>
      <c r="R116" s="24"/>
      <c r="S116" s="24"/>
      <c r="T116" s="24"/>
      <c r="U116" s="24"/>
      <c r="V116" s="24"/>
      <c r="W116" s="24"/>
      <c r="X116" s="24"/>
      <c r="Y116" s="24"/>
      <c r="Z116" s="24"/>
      <c r="AA116" s="24"/>
    </row>
    <row r="117">
      <c r="A117" s="26" t="s">
        <v>2345</v>
      </c>
      <c r="B117" s="26">
        <v>2.0</v>
      </c>
      <c r="C117" s="26" t="s">
        <v>2380</v>
      </c>
      <c r="D117" s="27">
        <f t="array" ref="D117">SUM((LEN(Sheet2!$K$2:$K$321) - LEN(SUBSTITUTE(Sheet2!$K$2:$K$321, "A2.21", ""))) / LEN("A2.21"))</f>
        <v>0</v>
      </c>
      <c r="E117" s="27">
        <f t="array" ref="E117">SUM((LEN(Sheet2!$M$2:$M$321) - LEN(SUBSTITUTE(Sheet2!$M$2:$M$321, "A2.21", ""))) / LEN("A2.21"))</f>
        <v>0</v>
      </c>
      <c r="F117" s="27">
        <f t="shared" si="1"/>
        <v>0</v>
      </c>
      <c r="G117" s="49"/>
      <c r="H117" s="24"/>
      <c r="I117" s="24"/>
      <c r="J117" s="24"/>
      <c r="K117" s="24"/>
      <c r="L117" s="24"/>
      <c r="M117" s="24"/>
      <c r="N117" s="24"/>
      <c r="O117" s="24"/>
      <c r="P117" s="24"/>
      <c r="Q117" s="24"/>
      <c r="R117" s="24"/>
      <c r="S117" s="24"/>
      <c r="T117" s="24"/>
      <c r="U117" s="24"/>
      <c r="V117" s="24"/>
      <c r="W117" s="24"/>
      <c r="X117" s="24"/>
      <c r="Y117" s="24"/>
      <c r="Z117" s="24"/>
      <c r="AA117" s="24"/>
    </row>
    <row r="118">
      <c r="A118" s="26" t="s">
        <v>2345</v>
      </c>
      <c r="B118" s="26">
        <v>2.0</v>
      </c>
      <c r="C118" s="26" t="s">
        <v>2381</v>
      </c>
      <c r="D118" s="27">
        <f t="array" ref="D118">SUM((LEN(Sheet2!$K$2:$K$321) - LEN(SUBSTITUTE(Sheet2!$K$2:$K$321, "A2.22", ""))) / LEN("A2.22"))</f>
        <v>0</v>
      </c>
      <c r="E118" s="27">
        <f t="array" ref="E118">SUM((LEN(Sheet2!$M$2:$M$321) - LEN(SUBSTITUTE(Sheet2!$M$2:$M$321, "A2.22", ""))) / LEN("A2.22"))</f>
        <v>0</v>
      </c>
      <c r="F118" s="27">
        <f t="shared" si="1"/>
        <v>0</v>
      </c>
      <c r="G118" s="49"/>
      <c r="H118" s="24"/>
      <c r="I118" s="24"/>
      <c r="J118" s="24"/>
      <c r="K118" s="24"/>
      <c r="L118" s="24"/>
      <c r="M118" s="24"/>
      <c r="N118" s="24"/>
      <c r="O118" s="24"/>
      <c r="P118" s="24"/>
      <c r="Q118" s="24"/>
      <c r="R118" s="24"/>
      <c r="S118" s="24"/>
      <c r="T118" s="24"/>
      <c r="U118" s="24"/>
      <c r="V118" s="24"/>
      <c r="W118" s="24"/>
      <c r="X118" s="24"/>
      <c r="Y118" s="24"/>
      <c r="Z118" s="24"/>
      <c r="AA118" s="24"/>
    </row>
    <row r="119">
      <c r="A119" s="26" t="s">
        <v>2345</v>
      </c>
      <c r="B119" s="26">
        <v>3.0</v>
      </c>
      <c r="C119" s="26" t="s">
        <v>2387</v>
      </c>
      <c r="D119" s="27">
        <f t="array" ref="D119">SUM((LEN(Sheet2!$K$2:$K$321) - LEN(SUBSTITUTE(Sheet2!$K$2:$K$321, "A3.6", ""))) / LEN("A3.6"))</f>
        <v>0</v>
      </c>
      <c r="E119" s="27">
        <f t="array" ref="E119">SUM((LEN(Sheet2!$M$2:$M$321) - LEN(SUBSTITUTE(Sheet2!$M$2:$M$321, "A3.6", ""))) / LEN("A3.6"))</f>
        <v>0</v>
      </c>
      <c r="F119" s="27">
        <f t="shared" si="1"/>
        <v>0</v>
      </c>
      <c r="G119" s="49"/>
      <c r="H119" s="24"/>
      <c r="I119" s="24"/>
      <c r="J119" s="24"/>
      <c r="K119" s="24"/>
      <c r="L119" s="24"/>
      <c r="M119" s="24"/>
      <c r="N119" s="24"/>
      <c r="O119" s="24"/>
      <c r="P119" s="24"/>
      <c r="Q119" s="24"/>
      <c r="R119" s="24"/>
      <c r="S119" s="24"/>
      <c r="T119" s="24"/>
      <c r="U119" s="24"/>
      <c r="V119" s="24"/>
      <c r="W119" s="24"/>
      <c r="X119" s="24"/>
      <c r="Y119" s="24"/>
      <c r="Z119" s="24"/>
      <c r="AA119" s="24"/>
    </row>
    <row r="120">
      <c r="A120" s="26" t="s">
        <v>2345</v>
      </c>
      <c r="B120" s="26">
        <v>3.0</v>
      </c>
      <c r="C120" s="26" t="s">
        <v>2388</v>
      </c>
      <c r="D120" s="27">
        <f t="array" ref="D120">SUM((LEN(Sheet2!$K$2:$K$321) - LEN(SUBSTITUTE(Sheet2!$K$2:$K$321, "A3.7", ""))) / LEN("A3.7"))</f>
        <v>0</v>
      </c>
      <c r="E120" s="27">
        <f t="array" ref="E120">SUM((LEN(Sheet2!$M$2:$M$321) - LEN(SUBSTITUTE(Sheet2!$M$2:$M$321, "A3.7", ""))) / LEN("A3.7"))</f>
        <v>0</v>
      </c>
      <c r="F120" s="27">
        <f t="shared" si="1"/>
        <v>0</v>
      </c>
      <c r="G120" s="49"/>
      <c r="H120" s="24"/>
      <c r="I120" s="24"/>
      <c r="J120" s="24"/>
      <c r="K120" s="24"/>
      <c r="L120" s="24"/>
      <c r="M120" s="24"/>
      <c r="N120" s="24"/>
      <c r="O120" s="24"/>
      <c r="P120" s="24"/>
      <c r="Q120" s="24"/>
      <c r="R120" s="24"/>
      <c r="S120" s="24"/>
      <c r="T120" s="24"/>
      <c r="U120" s="24"/>
      <c r="V120" s="24"/>
      <c r="W120" s="24"/>
      <c r="X120" s="24"/>
      <c r="Y120" s="24"/>
      <c r="Z120" s="24"/>
      <c r="AA120" s="24"/>
    </row>
    <row r="121">
      <c r="A121" s="26" t="s">
        <v>2345</v>
      </c>
      <c r="B121" s="26">
        <v>3.0</v>
      </c>
      <c r="C121" s="26" t="s">
        <v>2389</v>
      </c>
      <c r="D121" s="27">
        <f t="array" ref="D121">SUM((LEN(Sheet2!$K$2:$K$321) - LEN(SUBSTITUTE(Sheet2!$K$2:$K$321, "A3.8", ""))) / LEN("A3.8"))</f>
        <v>0</v>
      </c>
      <c r="E121" s="27">
        <f t="array" ref="E121">SUM((LEN(Sheet2!$M$2:$M$321) - LEN(SUBSTITUTE(Sheet2!$M$2:$M$321, "A3.8", ""))) / LEN("A3.8"))</f>
        <v>0</v>
      </c>
      <c r="F121" s="27">
        <f t="shared" si="1"/>
        <v>0</v>
      </c>
      <c r="G121" s="49"/>
      <c r="H121" s="24"/>
      <c r="I121" s="24"/>
      <c r="J121" s="24"/>
      <c r="K121" s="24"/>
      <c r="L121" s="24"/>
      <c r="M121" s="24"/>
      <c r="N121" s="24"/>
      <c r="O121" s="24"/>
      <c r="P121" s="24"/>
      <c r="Q121" s="24"/>
      <c r="R121" s="24"/>
      <c r="S121" s="24"/>
      <c r="T121" s="24"/>
      <c r="U121" s="24"/>
      <c r="V121" s="24"/>
      <c r="W121" s="24"/>
      <c r="X121" s="24"/>
      <c r="Y121" s="24"/>
      <c r="Z121" s="24"/>
      <c r="AA121" s="24"/>
    </row>
    <row r="122">
      <c r="A122" s="26" t="s">
        <v>2345</v>
      </c>
      <c r="B122" s="26">
        <v>4.0</v>
      </c>
      <c r="C122" s="26" t="s">
        <v>2394</v>
      </c>
      <c r="D122" s="27">
        <f t="array" ref="D122">SUM((LEN(Sheet2!$K$2:$K$321) - LEN(SUBSTITUTE(Sheet2!$K$2:$K$321, "A4.4", ""))) / LEN("A4.4"))</f>
        <v>0</v>
      </c>
      <c r="E122" s="27">
        <f t="array" ref="E122">SUM((LEN(Sheet2!$M$2:$M$321) - LEN(SUBSTITUTE(Sheet2!$M$2:$M$321, "A4.4", ""))) / LEN("A4.4"))</f>
        <v>0</v>
      </c>
      <c r="F122" s="27">
        <f t="shared" si="1"/>
        <v>0</v>
      </c>
      <c r="G122" s="49"/>
      <c r="H122" s="24"/>
      <c r="I122" s="24"/>
      <c r="J122" s="24"/>
      <c r="K122" s="24"/>
      <c r="L122" s="24"/>
      <c r="M122" s="24"/>
      <c r="N122" s="24"/>
      <c r="O122" s="24"/>
      <c r="P122" s="24"/>
      <c r="Q122" s="24"/>
      <c r="R122" s="24"/>
      <c r="S122" s="24"/>
      <c r="T122" s="24"/>
      <c r="U122" s="24"/>
      <c r="V122" s="24"/>
      <c r="W122" s="24"/>
      <c r="X122" s="24"/>
      <c r="Y122" s="24"/>
      <c r="Z122" s="24"/>
      <c r="AA122" s="24"/>
    </row>
    <row r="123">
      <c r="A123" s="26" t="s">
        <v>2345</v>
      </c>
      <c r="B123" s="26">
        <v>4.0</v>
      </c>
      <c r="C123" s="26" t="s">
        <v>2395</v>
      </c>
      <c r="D123" s="27">
        <f t="array" ref="D123">SUM((LEN(Sheet2!$K$2:$K$321) - LEN(SUBSTITUTE(Sheet2!$K$2:$K$321, "A4.5", ""))) / LEN("A4.5"))</f>
        <v>0</v>
      </c>
      <c r="E123" s="27">
        <f t="array" ref="E123">SUM((LEN(Sheet2!$M$2:$M$321) - LEN(SUBSTITUTE(Sheet2!$M$2:$M$321, "A4.5", ""))) / LEN("A4.5"))</f>
        <v>0</v>
      </c>
      <c r="F123" s="27">
        <f t="shared" si="1"/>
        <v>0</v>
      </c>
      <c r="G123" s="49"/>
      <c r="H123" s="24"/>
      <c r="I123" s="24"/>
      <c r="J123" s="24"/>
      <c r="K123" s="24"/>
      <c r="L123" s="24"/>
      <c r="M123" s="24"/>
      <c r="N123" s="24"/>
      <c r="O123" s="24"/>
      <c r="P123" s="24"/>
      <c r="Q123" s="24"/>
      <c r="R123" s="24"/>
      <c r="S123" s="24"/>
      <c r="T123" s="24"/>
      <c r="U123" s="24"/>
      <c r="V123" s="24"/>
      <c r="W123" s="24"/>
      <c r="X123" s="24"/>
      <c r="Y123" s="24"/>
      <c r="Z123" s="24"/>
      <c r="AA123" s="24"/>
    </row>
    <row r="124">
      <c r="A124" s="26" t="s">
        <v>2345</v>
      </c>
      <c r="B124" s="26">
        <v>4.0</v>
      </c>
      <c r="C124" s="26" t="s">
        <v>2396</v>
      </c>
      <c r="D124" s="27">
        <f t="array" ref="D124">SUM((LEN(Sheet2!$K$2:$K$321) - LEN(SUBSTITUTE(Sheet2!$K$2:$K$321, "A4.6", ""))) / LEN("A4.6"))</f>
        <v>0</v>
      </c>
      <c r="E124" s="27">
        <f t="array" ref="E124">SUM((LEN(Sheet2!$M$2:$M$321) - LEN(SUBSTITUTE(Sheet2!$M$2:$M$321, "A4.6", ""))) / LEN("A4.6"))</f>
        <v>0</v>
      </c>
      <c r="F124" s="27">
        <f t="shared" si="1"/>
        <v>0</v>
      </c>
      <c r="G124" s="49"/>
      <c r="H124" s="24"/>
      <c r="I124" s="24"/>
      <c r="J124" s="24"/>
      <c r="K124" s="24"/>
      <c r="L124" s="24"/>
      <c r="M124" s="24"/>
      <c r="N124" s="24"/>
      <c r="O124" s="24"/>
      <c r="P124" s="24"/>
      <c r="Q124" s="24"/>
      <c r="R124" s="24"/>
      <c r="S124" s="24"/>
      <c r="T124" s="24"/>
      <c r="U124" s="24"/>
      <c r="V124" s="24"/>
      <c r="W124" s="24"/>
      <c r="X124" s="24"/>
      <c r="Y124" s="24"/>
      <c r="Z124" s="24"/>
      <c r="AA124" s="24"/>
    </row>
    <row r="125">
      <c r="A125" s="26" t="s">
        <v>2345</v>
      </c>
      <c r="B125" s="26">
        <v>4.0</v>
      </c>
      <c r="C125" s="26" t="s">
        <v>2397</v>
      </c>
      <c r="D125" s="27">
        <f t="array" ref="D125">SUM((LEN(Sheet2!$K$2:$K$321) - LEN(SUBSTITUTE(Sheet2!$K$2:$K$321, "A4.7", ""))) / LEN("A4.7"))</f>
        <v>0</v>
      </c>
      <c r="E125" s="27">
        <f t="array" ref="E125">SUM((LEN(Sheet2!$M$2:$M$321) - LEN(SUBSTITUTE(Sheet2!$M$2:$M$321, "A4.7", ""))) / LEN("A4.7"))</f>
        <v>0</v>
      </c>
      <c r="F125" s="27">
        <f t="shared" si="1"/>
        <v>0</v>
      </c>
      <c r="G125" s="49"/>
      <c r="H125" s="24"/>
      <c r="I125" s="24"/>
      <c r="J125" s="24"/>
      <c r="K125" s="24"/>
      <c r="L125" s="24"/>
      <c r="M125" s="24"/>
      <c r="N125" s="24"/>
      <c r="O125" s="24"/>
      <c r="P125" s="24"/>
      <c r="Q125" s="24"/>
      <c r="R125" s="24"/>
      <c r="S125" s="24"/>
      <c r="T125" s="24"/>
      <c r="U125" s="24"/>
      <c r="V125" s="24"/>
      <c r="W125" s="24"/>
      <c r="X125" s="24"/>
      <c r="Y125" s="24"/>
      <c r="Z125" s="24"/>
      <c r="AA125" s="24"/>
    </row>
    <row r="126">
      <c r="A126" s="26" t="s">
        <v>2345</v>
      </c>
      <c r="B126" s="26">
        <v>4.0</v>
      </c>
      <c r="C126" s="26" t="s">
        <v>2398</v>
      </c>
      <c r="D126" s="27">
        <f t="array" ref="D126">SUM((LEN(Sheet2!$K$2:$K$321) - LEN(SUBSTITUTE(Sheet2!$K$2:$K$321, "A4.8", ""))) / LEN("A4.8"))</f>
        <v>0</v>
      </c>
      <c r="E126" s="27">
        <f t="array" ref="E126">SUM((LEN(Sheet2!$M$2:$M$321) - LEN(SUBSTITUTE(Sheet2!$M$2:$M$321, "A4.8", ""))) / LEN("A4.8"))</f>
        <v>0</v>
      </c>
      <c r="F126" s="27">
        <f t="shared" si="1"/>
        <v>0</v>
      </c>
      <c r="G126" s="49"/>
      <c r="H126" s="24"/>
      <c r="I126" s="24"/>
      <c r="J126" s="24"/>
      <c r="K126" s="24"/>
      <c r="L126" s="24"/>
      <c r="M126" s="24"/>
      <c r="N126" s="24"/>
      <c r="O126" s="24"/>
      <c r="P126" s="24"/>
      <c r="Q126" s="24"/>
      <c r="R126" s="24"/>
      <c r="S126" s="24"/>
      <c r="T126" s="24"/>
      <c r="U126" s="24"/>
      <c r="V126" s="24"/>
      <c r="W126" s="24"/>
      <c r="X126" s="24"/>
      <c r="Y126" s="24"/>
      <c r="Z126" s="24"/>
      <c r="AA126" s="24"/>
    </row>
    <row r="127">
      <c r="A127" s="26" t="s">
        <v>2345</v>
      </c>
      <c r="B127" s="26">
        <v>5.0</v>
      </c>
      <c r="C127" s="26" t="s">
        <v>2405</v>
      </c>
      <c r="D127" s="27">
        <f t="array" ref="D127">SUM((LEN(Sheet2!$K$2:$K$321) - LEN(SUBSTITUTE(Sheet2!$K$2:$K$321, "A5.7", ""))) / LEN("A5.7"))</f>
        <v>0</v>
      </c>
      <c r="E127" s="27">
        <f t="array" ref="E127">SUM((LEN(Sheet2!$M$2:$M$321) - LEN(SUBSTITUTE(Sheet2!$M$2:$M$321, "A5.7", ""))) / LEN("A5.7"))</f>
        <v>0</v>
      </c>
      <c r="F127" s="27">
        <f t="shared" si="1"/>
        <v>0</v>
      </c>
      <c r="G127" s="49"/>
      <c r="H127" s="24"/>
      <c r="I127" s="24"/>
      <c r="J127" s="24"/>
      <c r="K127" s="24"/>
      <c r="L127" s="24"/>
      <c r="M127" s="24"/>
      <c r="N127" s="24"/>
      <c r="O127" s="24"/>
      <c r="P127" s="24"/>
      <c r="Q127" s="24"/>
      <c r="R127" s="24"/>
      <c r="S127" s="24"/>
      <c r="T127" s="24"/>
      <c r="U127" s="24"/>
      <c r="V127" s="24"/>
      <c r="W127" s="24"/>
      <c r="X127" s="24"/>
      <c r="Y127" s="24"/>
      <c r="Z127" s="24"/>
      <c r="AA127" s="24"/>
    </row>
    <row r="128">
      <c r="A128" s="26" t="s">
        <v>2345</v>
      </c>
      <c r="B128" s="26">
        <v>5.0</v>
      </c>
      <c r="C128" s="26" t="s">
        <v>2406</v>
      </c>
      <c r="D128" s="27">
        <f t="array" ref="D128">SUM((LEN(Sheet2!$K$2:$K$321) - LEN(SUBSTITUTE(Sheet2!$K$2:$K$321, "A5.8", ""))) / LEN("A5.8"))</f>
        <v>0</v>
      </c>
      <c r="E128" s="27">
        <f t="array" ref="E128">SUM((LEN(Sheet2!$M$2:$M$321) - LEN(SUBSTITUTE(Sheet2!$M$2:$M$321, "A5.8", ""))) / LEN("A5.8"))</f>
        <v>0</v>
      </c>
      <c r="F128" s="27">
        <f t="shared" si="1"/>
        <v>0</v>
      </c>
      <c r="G128" s="49"/>
      <c r="H128" s="24"/>
      <c r="I128" s="24"/>
      <c r="J128" s="24"/>
      <c r="K128" s="24"/>
      <c r="L128" s="24"/>
      <c r="M128" s="24"/>
      <c r="N128" s="24"/>
      <c r="O128" s="24"/>
      <c r="P128" s="24"/>
      <c r="Q128" s="24"/>
      <c r="R128" s="24"/>
      <c r="S128" s="24"/>
      <c r="T128" s="24"/>
      <c r="U128" s="24"/>
      <c r="V128" s="24"/>
      <c r="W128" s="24"/>
      <c r="X128" s="24"/>
      <c r="Y128" s="24"/>
      <c r="Z128" s="24"/>
      <c r="AA128" s="24"/>
    </row>
    <row r="129">
      <c r="A129" s="26" t="s">
        <v>2345</v>
      </c>
      <c r="B129" s="26">
        <v>5.0</v>
      </c>
      <c r="C129" s="26" t="s">
        <v>2410</v>
      </c>
      <c r="D129" s="27">
        <f t="array" ref="D129">SUM((LEN(Sheet2!$K$2:$K$321) - LEN(SUBSTITUTE(Sheet2!$K$2:$K$321, "A5.12", ""))) / LEN("A5.12"))</f>
        <v>0</v>
      </c>
      <c r="E129" s="27">
        <f t="array" ref="E129">SUM((LEN(Sheet2!$M$2:$M$321) - LEN(SUBSTITUTE(Sheet2!$M$2:$M$321, "A5.12", ""))) / LEN("A5.12"))</f>
        <v>0</v>
      </c>
      <c r="F129" s="27">
        <f t="shared" si="1"/>
        <v>0</v>
      </c>
      <c r="G129" s="49"/>
      <c r="H129" s="24"/>
      <c r="I129" s="24"/>
      <c r="J129" s="24"/>
      <c r="K129" s="24"/>
      <c r="L129" s="24"/>
      <c r="M129" s="24"/>
      <c r="N129" s="24"/>
      <c r="O129" s="24"/>
      <c r="P129" s="24"/>
      <c r="Q129" s="24"/>
      <c r="R129" s="24"/>
      <c r="S129" s="24"/>
      <c r="T129" s="24"/>
      <c r="U129" s="24"/>
      <c r="V129" s="24"/>
      <c r="W129" s="24"/>
      <c r="X129" s="24"/>
      <c r="Y129" s="24"/>
      <c r="Z129" s="24"/>
      <c r="AA129" s="24"/>
    </row>
    <row r="130">
      <c r="A130" s="26" t="s">
        <v>2412</v>
      </c>
      <c r="B130" s="26">
        <v>1.0</v>
      </c>
      <c r="C130" s="26" t="s">
        <v>2420</v>
      </c>
      <c r="D130" s="27">
        <f t="array" ref="D130">SUM((LEN(Sheet2!$K$2:$K$321) - LEN(SUBSTITUTE(Sheet2!$K$2:$K$321, "B1.8", ""))) / LEN("B1.8"))</f>
        <v>0</v>
      </c>
      <c r="E130" s="27">
        <f t="array" ref="E130">SUM((LEN(Sheet2!$M$2:$M$321) - LEN(SUBSTITUTE(Sheet2!$M$2:$M$321, "B1.8", ""))) / LEN("B1.8"))</f>
        <v>0</v>
      </c>
      <c r="F130" s="27">
        <f t="shared" si="1"/>
        <v>0</v>
      </c>
      <c r="G130" s="49"/>
      <c r="H130" s="24"/>
      <c r="I130" s="24"/>
      <c r="J130" s="24"/>
      <c r="K130" s="24"/>
      <c r="L130" s="24"/>
      <c r="M130" s="24"/>
      <c r="N130" s="24"/>
      <c r="O130" s="24"/>
      <c r="P130" s="24"/>
      <c r="Q130" s="24"/>
      <c r="R130" s="24"/>
      <c r="S130" s="24"/>
      <c r="T130" s="24"/>
      <c r="U130" s="24"/>
      <c r="V130" s="24"/>
      <c r="W130" s="24"/>
      <c r="X130" s="24"/>
      <c r="Y130" s="24"/>
      <c r="Z130" s="24"/>
      <c r="AA130" s="24"/>
    </row>
    <row r="131">
      <c r="A131" s="26" t="s">
        <v>2412</v>
      </c>
      <c r="B131" s="26">
        <v>1.0</v>
      </c>
      <c r="C131" s="26" t="s">
        <v>2421</v>
      </c>
      <c r="D131" s="27">
        <f t="array" ref="D131">SUM((LEN(Sheet2!$K$2:$K$321) - LEN(SUBSTITUTE(Sheet2!$K$2:$K$321, "B1.9", ""))) / LEN("B1.9"))</f>
        <v>0</v>
      </c>
      <c r="E131" s="27">
        <f t="array" ref="E131">SUM((LEN(Sheet2!$M$2:$M$321) - LEN(SUBSTITUTE(Sheet2!$M$2:$M$321, "B1.9", ""))) / LEN("B1.9"))</f>
        <v>0</v>
      </c>
      <c r="F131" s="27">
        <f t="shared" si="1"/>
        <v>0</v>
      </c>
      <c r="G131" s="49"/>
      <c r="H131" s="24"/>
      <c r="I131" s="24"/>
      <c r="J131" s="24"/>
      <c r="K131" s="24"/>
      <c r="L131" s="24"/>
      <c r="M131" s="24"/>
      <c r="N131" s="24"/>
      <c r="O131" s="24"/>
      <c r="P131" s="24"/>
      <c r="Q131" s="24"/>
      <c r="R131" s="24"/>
      <c r="S131" s="24"/>
      <c r="T131" s="24"/>
      <c r="U131" s="24"/>
      <c r="V131" s="24"/>
      <c r="W131" s="24"/>
      <c r="X131" s="24"/>
      <c r="Y131" s="24"/>
      <c r="Z131" s="24"/>
      <c r="AA131" s="24"/>
    </row>
    <row r="132">
      <c r="A132" s="26" t="s">
        <v>2412</v>
      </c>
      <c r="B132" s="26">
        <v>1.0</v>
      </c>
      <c r="C132" s="26" t="s">
        <v>2422</v>
      </c>
      <c r="D132" s="27">
        <f t="array" ref="D132">SUM((LEN(Sheet2!$K$2:$K$321) - LEN(SUBSTITUTE(Sheet2!$K$2:$K$321, "B1.10", ""))) / LEN("B1.10"))</f>
        <v>0</v>
      </c>
      <c r="E132" s="27">
        <f t="array" ref="E132">SUM((LEN(Sheet2!$M$2:$M$321) - LEN(SUBSTITUTE(Sheet2!$M$2:$M$321, "B1.10", ""))) / LEN("B1.10"))</f>
        <v>0</v>
      </c>
      <c r="F132" s="27">
        <f t="shared" si="1"/>
        <v>0</v>
      </c>
      <c r="G132" s="49"/>
      <c r="H132" s="24"/>
      <c r="I132" s="24"/>
      <c r="J132" s="24"/>
      <c r="K132" s="24"/>
      <c r="L132" s="24"/>
      <c r="M132" s="24"/>
      <c r="N132" s="24"/>
      <c r="O132" s="24"/>
      <c r="P132" s="24"/>
      <c r="Q132" s="24"/>
      <c r="R132" s="24"/>
      <c r="S132" s="24"/>
      <c r="T132" s="24"/>
      <c r="U132" s="24"/>
      <c r="V132" s="24"/>
      <c r="W132" s="24"/>
      <c r="X132" s="24"/>
      <c r="Y132" s="24"/>
      <c r="Z132" s="24"/>
      <c r="AA132" s="24"/>
    </row>
    <row r="133">
      <c r="A133" s="26" t="s">
        <v>2412</v>
      </c>
      <c r="B133" s="26">
        <v>1.0</v>
      </c>
      <c r="C133" s="26" t="s">
        <v>2423</v>
      </c>
      <c r="D133" s="27">
        <f t="array" ref="D133">SUM((LEN(Sheet2!$K$2:$K$321) - LEN(SUBSTITUTE(Sheet2!$K$2:$K$321, "B1.11", ""))) / LEN("B1.11"))</f>
        <v>0</v>
      </c>
      <c r="E133" s="27">
        <f t="array" ref="E133">SUM((LEN(Sheet2!$M$2:$M$321) - LEN(SUBSTITUTE(Sheet2!$M$2:$M$321, "B1.11", ""))) / LEN("B1.11"))</f>
        <v>0</v>
      </c>
      <c r="F133" s="27">
        <f t="shared" si="1"/>
        <v>0</v>
      </c>
      <c r="G133" s="49"/>
      <c r="H133" s="24"/>
      <c r="I133" s="24"/>
      <c r="J133" s="24"/>
      <c r="K133" s="24"/>
      <c r="L133" s="24"/>
      <c r="M133" s="24"/>
      <c r="N133" s="24"/>
      <c r="O133" s="24"/>
      <c r="P133" s="24"/>
      <c r="Q133" s="24"/>
      <c r="R133" s="24"/>
      <c r="S133" s="24"/>
      <c r="T133" s="24"/>
      <c r="U133" s="24"/>
      <c r="V133" s="24"/>
      <c r="W133" s="24"/>
      <c r="X133" s="24"/>
      <c r="Y133" s="24"/>
      <c r="Z133" s="24"/>
      <c r="AA133" s="24"/>
    </row>
    <row r="134">
      <c r="A134" s="26" t="s">
        <v>2412</v>
      </c>
      <c r="B134" s="26">
        <v>1.0</v>
      </c>
      <c r="C134" s="26" t="s">
        <v>2424</v>
      </c>
      <c r="D134" s="27">
        <f t="array" ref="D134">SUM((LEN(Sheet2!$K$2:$K$321) - LEN(SUBSTITUTE(Sheet2!$K$2:$K$321, "B1.12", ""))) / LEN("B1.12"))</f>
        <v>0</v>
      </c>
      <c r="E134" s="27">
        <f t="array" ref="E134">SUM((LEN(Sheet2!$M$2:$M$321) - LEN(SUBSTITUTE(Sheet2!$M$2:$M$321, "B1.12", ""))) / LEN("B1.12"))</f>
        <v>0</v>
      </c>
      <c r="F134" s="27">
        <f t="shared" si="1"/>
        <v>0</v>
      </c>
      <c r="G134" s="49"/>
      <c r="H134" s="27"/>
      <c r="I134" s="27"/>
      <c r="J134" s="27"/>
      <c r="K134" s="27"/>
      <c r="L134" s="27"/>
      <c r="M134" s="24"/>
      <c r="N134" s="24"/>
      <c r="O134" s="24"/>
      <c r="P134" s="24"/>
      <c r="Q134" s="24"/>
      <c r="R134" s="24"/>
      <c r="S134" s="24"/>
      <c r="T134" s="24"/>
      <c r="U134" s="24"/>
      <c r="V134" s="24"/>
      <c r="W134" s="24"/>
      <c r="X134" s="24"/>
      <c r="Y134" s="24"/>
      <c r="Z134" s="24"/>
      <c r="AA134" s="24"/>
    </row>
    <row r="135">
      <c r="A135" s="26" t="s">
        <v>2412</v>
      </c>
      <c r="B135" s="26">
        <v>1.0</v>
      </c>
      <c r="C135" s="26" t="s">
        <v>2425</v>
      </c>
      <c r="D135" s="27">
        <f t="array" ref="D135">SUM((LEN(Sheet2!$K$2:$K$321) - LEN(SUBSTITUTE(Sheet2!$K$2:$K$321, "B1.13", ""))) / LEN("B1.13"))</f>
        <v>0</v>
      </c>
      <c r="E135" s="27">
        <f t="array" ref="E135">SUM((LEN(Sheet2!$M$2:$M$321) - LEN(SUBSTITUTE(Sheet2!$M$2:$M$321, "B1.13", ""))) / LEN("B1.13"))</f>
        <v>0</v>
      </c>
      <c r="F135" s="27">
        <f t="shared" si="1"/>
        <v>0</v>
      </c>
      <c r="G135" s="49"/>
      <c r="H135" s="24"/>
      <c r="I135" s="24"/>
      <c r="J135" s="24"/>
      <c r="K135" s="24"/>
      <c r="L135" s="24"/>
      <c r="M135" s="24"/>
      <c r="N135" s="24"/>
      <c r="O135" s="24"/>
      <c r="P135" s="24"/>
      <c r="Q135" s="24"/>
      <c r="R135" s="24"/>
      <c r="S135" s="24"/>
      <c r="T135" s="24"/>
      <c r="U135" s="24"/>
      <c r="V135" s="24"/>
      <c r="W135" s="24"/>
      <c r="X135" s="24"/>
      <c r="Y135" s="24"/>
      <c r="Z135" s="24"/>
      <c r="AA135" s="24"/>
    </row>
    <row r="136">
      <c r="A136" s="26" t="s">
        <v>2412</v>
      </c>
      <c r="B136" s="26">
        <v>1.0</v>
      </c>
      <c r="C136" s="26" t="s">
        <v>2426</v>
      </c>
      <c r="D136" s="27">
        <f t="array" ref="D136">SUM((LEN(Sheet2!$K$2:$K$321) - LEN(SUBSTITUTE(Sheet2!$K$2:$K$321, "B1.14", ""))) / LEN("B1.14"))</f>
        <v>0</v>
      </c>
      <c r="E136" s="27">
        <f t="array" ref="E136">SUM((LEN(Sheet2!$M$2:$M$321) - LEN(SUBSTITUTE(Sheet2!$M$2:$M$321, "B1.14", ""))) / LEN("B1.14"))</f>
        <v>0</v>
      </c>
      <c r="F136" s="27">
        <f t="shared" si="1"/>
        <v>0</v>
      </c>
      <c r="G136" s="49"/>
      <c r="H136" s="24"/>
      <c r="I136" s="24"/>
      <c r="J136" s="24"/>
      <c r="K136" s="24"/>
      <c r="L136" s="24"/>
      <c r="M136" s="24"/>
      <c r="N136" s="24"/>
      <c r="O136" s="24"/>
      <c r="P136" s="24"/>
      <c r="Q136" s="24"/>
      <c r="R136" s="24"/>
      <c r="S136" s="24"/>
      <c r="T136" s="24"/>
      <c r="U136" s="24"/>
      <c r="V136" s="24"/>
      <c r="W136" s="24"/>
      <c r="X136" s="24"/>
      <c r="Y136" s="24"/>
      <c r="Z136" s="24"/>
      <c r="AA136" s="24"/>
    </row>
    <row r="137">
      <c r="A137" s="26" t="s">
        <v>2412</v>
      </c>
      <c r="B137" s="26">
        <v>2.0</v>
      </c>
      <c r="C137" s="26" t="s">
        <v>2429</v>
      </c>
      <c r="D137" s="27">
        <f t="array" ref="D137">SUM((LEN(Sheet2!$K$2:$K$321) - LEN(SUBSTITUTE(Sheet2!$K$2:$K$321, "B2.3", ""))) / LEN("B2.3"))</f>
        <v>0</v>
      </c>
      <c r="E137" s="27">
        <f t="array" ref="E137">SUM((LEN(Sheet2!$M$2:$M$321) - LEN(SUBSTITUTE(Sheet2!$M$2:$M$321, "B2.3", ""))) / LEN("B2.3"))</f>
        <v>0</v>
      </c>
      <c r="F137" s="27">
        <f t="shared" si="1"/>
        <v>0</v>
      </c>
      <c r="G137" s="49"/>
      <c r="H137" s="24"/>
      <c r="I137" s="24"/>
      <c r="J137" s="24"/>
      <c r="K137" s="24"/>
      <c r="L137" s="24"/>
      <c r="M137" s="24"/>
      <c r="N137" s="24"/>
      <c r="O137" s="24"/>
      <c r="P137" s="24"/>
      <c r="Q137" s="24"/>
      <c r="R137" s="24"/>
      <c r="S137" s="24"/>
      <c r="T137" s="24"/>
      <c r="U137" s="24"/>
      <c r="V137" s="24"/>
      <c r="W137" s="24"/>
      <c r="X137" s="24"/>
      <c r="Y137" s="24"/>
      <c r="Z137" s="24"/>
      <c r="AA137" s="24"/>
    </row>
    <row r="138">
      <c r="A138" s="26" t="s">
        <v>2412</v>
      </c>
      <c r="B138" s="26">
        <v>2.0</v>
      </c>
      <c r="C138" s="26" t="s">
        <v>2431</v>
      </c>
      <c r="D138" s="27">
        <f t="array" ref="D138">SUM((LEN(Sheet2!$K$2:$K$321) - LEN(SUBSTITUTE(Sheet2!$K$2:$K$321, "B2.5", ""))) / LEN("B2.5"))</f>
        <v>0</v>
      </c>
      <c r="E138" s="27">
        <f t="array" ref="E138">SUM((LEN(Sheet2!$M$2:$M$321) - LEN(SUBSTITUTE(Sheet2!$M$2:$M$321, "B2.5", ""))) / LEN("B2.5"))</f>
        <v>0</v>
      </c>
      <c r="F138" s="27">
        <f t="shared" si="1"/>
        <v>0</v>
      </c>
      <c r="G138" s="49"/>
      <c r="H138" s="24"/>
      <c r="I138" s="24"/>
      <c r="J138" s="24"/>
      <c r="K138" s="24"/>
      <c r="L138" s="24"/>
      <c r="M138" s="24"/>
      <c r="N138" s="24"/>
      <c r="O138" s="24"/>
      <c r="P138" s="24"/>
      <c r="Q138" s="24"/>
      <c r="R138" s="24"/>
      <c r="S138" s="24"/>
      <c r="T138" s="24"/>
      <c r="U138" s="24"/>
      <c r="V138" s="24"/>
      <c r="W138" s="24"/>
      <c r="X138" s="24"/>
      <c r="Y138" s="24"/>
      <c r="Z138" s="24"/>
      <c r="AA138" s="24"/>
    </row>
    <row r="139">
      <c r="A139" s="26" t="s">
        <v>2412</v>
      </c>
      <c r="B139" s="26">
        <v>2.0</v>
      </c>
      <c r="C139" s="26" t="s">
        <v>2432</v>
      </c>
      <c r="D139" s="27">
        <f t="array" ref="D139">SUM((LEN(Sheet2!$K$2:$K$321) - LEN(SUBSTITUTE(Sheet2!$K$2:$K$321, "B2.6", ""))) / LEN("B2.6"))</f>
        <v>0</v>
      </c>
      <c r="E139" s="27">
        <f t="array" ref="E139">SUM((LEN(Sheet2!$M$2:$M$321) - LEN(SUBSTITUTE(Sheet2!$M$2:$M$321, "B2.6", ""))) / LEN("B2.6"))</f>
        <v>0</v>
      </c>
      <c r="F139" s="27">
        <f t="shared" si="1"/>
        <v>0</v>
      </c>
      <c r="G139" s="49"/>
      <c r="H139" s="24"/>
      <c r="I139" s="24"/>
      <c r="J139" s="24"/>
      <c r="K139" s="24"/>
      <c r="L139" s="24"/>
      <c r="M139" s="24"/>
      <c r="N139" s="24"/>
      <c r="O139" s="24"/>
      <c r="P139" s="24"/>
      <c r="Q139" s="24"/>
      <c r="R139" s="24"/>
      <c r="S139" s="24"/>
      <c r="T139" s="24"/>
      <c r="U139" s="24"/>
      <c r="V139" s="24"/>
      <c r="W139" s="24"/>
      <c r="X139" s="24"/>
      <c r="Y139" s="24"/>
      <c r="Z139" s="24"/>
      <c r="AA139" s="24"/>
    </row>
    <row r="140">
      <c r="A140" s="26" t="s">
        <v>2412</v>
      </c>
      <c r="B140" s="26">
        <v>2.0</v>
      </c>
      <c r="C140" s="26" t="s">
        <v>2433</v>
      </c>
      <c r="D140" s="27">
        <f t="array" ref="D140">SUM((LEN(Sheet2!$K$2:$K$321) - LEN(SUBSTITUTE(Sheet2!$K$2:$K$321, "B2.7", ""))) / LEN("B2.7"))</f>
        <v>0</v>
      </c>
      <c r="E140" s="27">
        <f t="array" ref="E140">SUM((LEN(Sheet2!$M$2:$M$321) - LEN(SUBSTITUTE(Sheet2!$M$2:$M$321, "B2.7", ""))) / LEN("B2.7"))</f>
        <v>0</v>
      </c>
      <c r="F140" s="27">
        <f t="shared" si="1"/>
        <v>0</v>
      </c>
      <c r="G140" s="49"/>
      <c r="H140" s="24"/>
      <c r="I140" s="24"/>
      <c r="J140" s="24"/>
      <c r="K140" s="24"/>
      <c r="L140" s="24"/>
      <c r="M140" s="24"/>
      <c r="N140" s="24"/>
      <c r="O140" s="24"/>
      <c r="P140" s="24"/>
      <c r="Q140" s="24"/>
      <c r="R140" s="24"/>
      <c r="S140" s="24"/>
      <c r="T140" s="24"/>
      <c r="U140" s="24"/>
      <c r="V140" s="24"/>
      <c r="W140" s="24"/>
      <c r="X140" s="24"/>
      <c r="Y140" s="24"/>
      <c r="Z140" s="24"/>
      <c r="AA140" s="24"/>
    </row>
    <row r="141">
      <c r="A141" s="26" t="s">
        <v>2412</v>
      </c>
      <c r="B141" s="26">
        <v>2.0</v>
      </c>
      <c r="C141" s="26" t="s">
        <v>2434</v>
      </c>
      <c r="D141" s="27">
        <f t="array" ref="D141">SUM((LEN(Sheet2!$K$2:$K$321) - LEN(SUBSTITUTE(Sheet2!$K$2:$K$321, "B2.8", ""))) / LEN("B2.8"))</f>
        <v>0</v>
      </c>
      <c r="E141" s="27">
        <f t="array" ref="E141">SUM((LEN(Sheet2!$M$2:$M$321) - LEN(SUBSTITUTE(Sheet2!$M$2:$M$321, "B2.8", ""))) / LEN("B2.8"))</f>
        <v>0</v>
      </c>
      <c r="F141" s="27">
        <f t="shared" si="1"/>
        <v>0</v>
      </c>
      <c r="G141" s="49"/>
      <c r="H141" s="24"/>
      <c r="I141" s="24"/>
      <c r="J141" s="24"/>
      <c r="K141" s="24"/>
      <c r="L141" s="24"/>
      <c r="M141" s="24"/>
      <c r="N141" s="24"/>
      <c r="O141" s="24"/>
      <c r="P141" s="24"/>
      <c r="Q141" s="24"/>
      <c r="R141" s="24"/>
      <c r="S141" s="24"/>
      <c r="T141" s="24"/>
      <c r="U141" s="24"/>
      <c r="V141" s="24"/>
      <c r="W141" s="24"/>
      <c r="X141" s="24"/>
      <c r="Y141" s="24"/>
      <c r="Z141" s="24"/>
      <c r="AA141" s="24"/>
    </row>
    <row r="142">
      <c r="A142" s="26" t="s">
        <v>2412</v>
      </c>
      <c r="B142" s="26">
        <v>2.0</v>
      </c>
      <c r="C142" s="26" t="s">
        <v>2435</v>
      </c>
      <c r="D142" s="27">
        <f t="array" ref="D142">SUM((LEN(Sheet2!$K$2:$K$321) - LEN(SUBSTITUTE(Sheet2!$K$2:$K$321, "B2.9", ""))) / LEN("B2.9"))</f>
        <v>0</v>
      </c>
      <c r="E142" s="27">
        <f t="array" ref="E142">SUM((LEN(Sheet2!$M$2:$M$321) - LEN(SUBSTITUTE(Sheet2!$M$2:$M$321, "B2.9", ""))) / LEN("B2.9"))</f>
        <v>0</v>
      </c>
      <c r="F142" s="27">
        <f t="shared" si="1"/>
        <v>0</v>
      </c>
      <c r="G142" s="49"/>
      <c r="H142" s="24"/>
      <c r="I142" s="24"/>
      <c r="J142" s="24"/>
      <c r="K142" s="24"/>
      <c r="L142" s="24"/>
      <c r="M142" s="24"/>
      <c r="N142" s="24"/>
      <c r="O142" s="24"/>
      <c r="P142" s="24"/>
      <c r="Q142" s="24"/>
      <c r="R142" s="24"/>
      <c r="S142" s="24"/>
      <c r="T142" s="24"/>
      <c r="U142" s="24"/>
      <c r="V142" s="24"/>
      <c r="W142" s="24"/>
      <c r="X142" s="24"/>
      <c r="Y142" s="24"/>
      <c r="Z142" s="24"/>
      <c r="AA142" s="24"/>
    </row>
    <row r="143">
      <c r="A143" s="26" t="s">
        <v>2412</v>
      </c>
      <c r="B143" s="26">
        <v>2.0</v>
      </c>
      <c r="C143" s="26" t="s">
        <v>2436</v>
      </c>
      <c r="D143" s="27">
        <f t="array" ref="D143">SUM((LEN(Sheet2!$K$2:$K$321) - LEN(SUBSTITUTE(Sheet2!$K$2:$K$321, "B2.10", ""))) / LEN("B2.10"))</f>
        <v>0</v>
      </c>
      <c r="E143" s="27">
        <f t="array" ref="E143">SUM((LEN(Sheet2!$M$2:$M$321) - LEN(SUBSTITUTE(Sheet2!$M$2:$M$321, "B2.10", ""))) / LEN("B2.10"))</f>
        <v>0</v>
      </c>
      <c r="F143" s="27">
        <f t="shared" si="1"/>
        <v>0</v>
      </c>
      <c r="G143" s="49"/>
      <c r="H143" s="24"/>
      <c r="I143" s="24"/>
      <c r="J143" s="24"/>
      <c r="K143" s="24"/>
      <c r="L143" s="24"/>
      <c r="M143" s="24"/>
      <c r="N143" s="24"/>
      <c r="O143" s="24"/>
      <c r="P143" s="24"/>
      <c r="Q143" s="24"/>
      <c r="R143" s="24"/>
      <c r="S143" s="24"/>
      <c r="T143" s="24"/>
      <c r="U143" s="24"/>
      <c r="V143" s="24"/>
      <c r="W143" s="24"/>
      <c r="X143" s="24"/>
      <c r="Y143" s="24"/>
      <c r="Z143" s="24"/>
      <c r="AA143" s="24"/>
    </row>
    <row r="144">
      <c r="A144" s="26" t="s">
        <v>2412</v>
      </c>
      <c r="B144" s="26">
        <v>2.0</v>
      </c>
      <c r="C144" s="26" t="s">
        <v>2437</v>
      </c>
      <c r="D144" s="27">
        <f t="array" ref="D144">SUM((LEN(Sheet2!$K$2:$K$321) - LEN(SUBSTITUTE(Sheet2!$K$2:$K$321, "B2.11", ""))) / LEN("B2.11"))</f>
        <v>0</v>
      </c>
      <c r="E144" s="27">
        <f t="array" ref="E144">SUM((LEN(Sheet2!$M$2:$M$321) - LEN(SUBSTITUTE(Sheet2!$M$2:$M$321, "B2.11", ""))) / LEN("B2.11"))</f>
        <v>0</v>
      </c>
      <c r="F144" s="27">
        <f t="shared" si="1"/>
        <v>0</v>
      </c>
      <c r="G144" s="49"/>
      <c r="H144" s="24"/>
      <c r="I144" s="24"/>
      <c r="J144" s="24"/>
      <c r="K144" s="24"/>
      <c r="L144" s="24"/>
      <c r="M144" s="24"/>
      <c r="N144" s="24"/>
      <c r="O144" s="24"/>
      <c r="P144" s="24"/>
      <c r="Q144" s="24"/>
      <c r="R144" s="24"/>
      <c r="S144" s="24"/>
      <c r="T144" s="24"/>
      <c r="U144" s="24"/>
      <c r="V144" s="24"/>
      <c r="W144" s="24"/>
      <c r="X144" s="24"/>
      <c r="Y144" s="24"/>
      <c r="Z144" s="24"/>
      <c r="AA144" s="24"/>
    </row>
    <row r="145">
      <c r="A145" s="26" t="s">
        <v>2412</v>
      </c>
      <c r="B145" s="26">
        <v>2.0</v>
      </c>
      <c r="C145" s="26" t="s">
        <v>2438</v>
      </c>
      <c r="D145" s="27">
        <f t="array" ref="D145">SUM((LEN(Sheet2!$K$2:$K$321) - LEN(SUBSTITUTE(Sheet2!$K$2:$K$321, "B2.12", ""))) / LEN("B2.12"))</f>
        <v>0</v>
      </c>
      <c r="E145" s="27">
        <f t="array" ref="E145">SUM((LEN(Sheet2!$M$2:$M$321) - LEN(SUBSTITUTE(Sheet2!$M$2:$M$321, "B2.12", ""))) / LEN("B2.12"))</f>
        <v>0</v>
      </c>
      <c r="F145" s="27">
        <f t="shared" si="1"/>
        <v>0</v>
      </c>
      <c r="G145" s="49"/>
      <c r="H145" s="24"/>
      <c r="I145" s="24"/>
      <c r="J145" s="24"/>
      <c r="K145" s="24"/>
      <c r="L145" s="24"/>
      <c r="M145" s="24"/>
      <c r="N145" s="24"/>
      <c r="O145" s="24"/>
      <c r="P145" s="24"/>
      <c r="Q145" s="24"/>
      <c r="R145" s="24"/>
      <c r="S145" s="24"/>
      <c r="T145" s="24"/>
      <c r="U145" s="24"/>
      <c r="V145" s="24"/>
      <c r="W145" s="24"/>
      <c r="X145" s="24"/>
      <c r="Y145" s="24"/>
      <c r="Z145" s="24"/>
      <c r="AA145" s="24"/>
    </row>
    <row r="146">
      <c r="A146" s="26" t="s">
        <v>2412</v>
      </c>
      <c r="B146" s="26">
        <v>2.0</v>
      </c>
      <c r="C146" s="26" t="s">
        <v>2439</v>
      </c>
      <c r="D146" s="27">
        <f t="array" ref="D146">SUM((LEN(Sheet2!$K$2:$K$321) - LEN(SUBSTITUTE(Sheet2!$K$2:$K$321, "B2.13", ""))) / LEN("B2.13"))</f>
        <v>0</v>
      </c>
      <c r="E146" s="27">
        <f t="array" ref="E146">SUM((LEN(Sheet2!$M$2:$M$321) - LEN(SUBSTITUTE(Sheet2!$M$2:$M$321, "B2.13", ""))) / LEN("B2.13"))</f>
        <v>0</v>
      </c>
      <c r="F146" s="27">
        <f t="shared" si="1"/>
        <v>0</v>
      </c>
      <c r="G146" s="49"/>
      <c r="H146" s="24"/>
      <c r="I146" s="24"/>
      <c r="J146" s="24"/>
      <c r="K146" s="24"/>
      <c r="L146" s="24"/>
      <c r="M146" s="24"/>
      <c r="N146" s="24"/>
      <c r="O146" s="24"/>
      <c r="P146" s="24"/>
      <c r="Q146" s="24"/>
      <c r="R146" s="24"/>
      <c r="S146" s="24"/>
      <c r="T146" s="24"/>
      <c r="U146" s="24"/>
      <c r="V146" s="24"/>
      <c r="W146" s="24"/>
      <c r="X146" s="24"/>
      <c r="Y146" s="24"/>
      <c r="Z146" s="24"/>
      <c r="AA146" s="24"/>
    </row>
    <row r="147">
      <c r="A147" s="26" t="s">
        <v>2412</v>
      </c>
      <c r="B147" s="26">
        <v>3.0</v>
      </c>
      <c r="C147" s="26" t="s">
        <v>2443</v>
      </c>
      <c r="D147" s="27">
        <f t="array" ref="D147">SUM((LEN(Sheet2!$K$2:$K$321) - LEN(SUBSTITUTE(Sheet2!$K$2:$K$321, "B3.4", ""))) / LEN("B3.4"))</f>
        <v>0</v>
      </c>
      <c r="E147" s="27">
        <f t="array" ref="E147">SUM((LEN(Sheet2!$M$2:$M$321) - LEN(SUBSTITUTE(Sheet2!$M$2:$M$321, "B3.4", ""))) / LEN("B3.4"))</f>
        <v>0</v>
      </c>
      <c r="F147" s="27">
        <f t="shared" si="1"/>
        <v>0</v>
      </c>
      <c r="G147" s="49"/>
      <c r="H147" s="24"/>
      <c r="I147" s="24"/>
      <c r="J147" s="24"/>
      <c r="K147" s="24"/>
      <c r="L147" s="24"/>
      <c r="M147" s="24"/>
      <c r="N147" s="24"/>
      <c r="O147" s="24"/>
      <c r="P147" s="24"/>
      <c r="Q147" s="24"/>
      <c r="R147" s="24"/>
      <c r="S147" s="24"/>
      <c r="T147" s="24"/>
      <c r="U147" s="24"/>
      <c r="V147" s="24"/>
      <c r="W147" s="24"/>
      <c r="X147" s="24"/>
      <c r="Y147" s="24"/>
      <c r="Z147" s="24"/>
      <c r="AA147" s="24"/>
    </row>
    <row r="148">
      <c r="A148" s="26" t="s">
        <v>2412</v>
      </c>
      <c r="B148" s="26">
        <v>3.0</v>
      </c>
      <c r="C148" s="26" t="s">
        <v>2444</v>
      </c>
      <c r="D148" s="27">
        <f t="array" ref="D148">SUM((LEN(Sheet2!$K$2:$K$321) - LEN(SUBSTITUTE(Sheet2!$K$2:$K$321, "B3.5", ""))) / LEN("B3.5"))</f>
        <v>0</v>
      </c>
      <c r="E148" s="27">
        <f t="array" ref="E148">SUM((LEN(Sheet2!$M$2:$M$321) - LEN(SUBSTITUTE(Sheet2!$M$2:$M$321, "B3.5", ""))) / LEN("B3.5"))</f>
        <v>0</v>
      </c>
      <c r="F148" s="27">
        <f t="shared" si="1"/>
        <v>0</v>
      </c>
      <c r="G148" s="49"/>
      <c r="H148" s="24"/>
      <c r="I148" s="24"/>
      <c r="J148" s="24"/>
      <c r="K148" s="24"/>
      <c r="L148" s="24"/>
      <c r="M148" s="24"/>
      <c r="N148" s="24"/>
      <c r="O148" s="24"/>
      <c r="P148" s="24"/>
      <c r="Q148" s="24"/>
      <c r="R148" s="24"/>
      <c r="S148" s="24"/>
      <c r="T148" s="24"/>
      <c r="U148" s="24"/>
      <c r="V148" s="24"/>
      <c r="W148" s="24"/>
      <c r="X148" s="24"/>
      <c r="Y148" s="24"/>
      <c r="Z148" s="24"/>
      <c r="AA148" s="24"/>
    </row>
    <row r="149">
      <c r="A149" s="26" t="s">
        <v>2412</v>
      </c>
      <c r="B149" s="26">
        <v>3.0</v>
      </c>
      <c r="C149" s="26" t="s">
        <v>2445</v>
      </c>
      <c r="D149" s="27">
        <f t="array" ref="D149">SUM((LEN(Sheet2!$K$2:$K$321) - LEN(SUBSTITUTE(Sheet2!$K$2:$K$321, "B3.6", ""))) / LEN("B3.6"))</f>
        <v>0</v>
      </c>
      <c r="E149" s="27">
        <f t="array" ref="E149">SUM((LEN(Sheet2!$M$2:$M$321) - LEN(SUBSTITUTE(Sheet2!$M$2:$M$321, "B3.6", ""))) / LEN("B3.6"))</f>
        <v>0</v>
      </c>
      <c r="F149" s="27">
        <f t="shared" si="1"/>
        <v>0</v>
      </c>
      <c r="G149" s="49"/>
      <c r="H149" s="24"/>
      <c r="I149" s="24"/>
      <c r="J149" s="24"/>
      <c r="K149" s="24"/>
      <c r="L149" s="24"/>
      <c r="M149" s="24"/>
      <c r="N149" s="24"/>
      <c r="O149" s="24"/>
      <c r="P149" s="24"/>
      <c r="Q149" s="24"/>
      <c r="R149" s="24"/>
      <c r="S149" s="24"/>
      <c r="T149" s="24"/>
      <c r="U149" s="24"/>
      <c r="V149" s="24"/>
      <c r="W149" s="24"/>
      <c r="X149" s="24"/>
      <c r="Y149" s="24"/>
      <c r="Z149" s="24"/>
      <c r="AA149" s="24"/>
    </row>
    <row r="150">
      <c r="A150" s="26" t="s">
        <v>2412</v>
      </c>
      <c r="B150" s="26">
        <v>3.0</v>
      </c>
      <c r="C150" s="26" t="s">
        <v>2446</v>
      </c>
      <c r="D150" s="27">
        <f t="array" ref="D150">SUM((LEN(Sheet2!$K$2:$K$321) - LEN(SUBSTITUTE(Sheet2!$K$2:$K$321, "B3.7", ""))) / LEN("B3.7"))</f>
        <v>0</v>
      </c>
      <c r="E150" s="27">
        <f t="array" ref="E150">SUM((LEN(Sheet2!$M$2:$M$321) - LEN(SUBSTITUTE(Sheet2!$M$2:$M$321, "B3.7", ""))) / LEN("B3.7"))</f>
        <v>0</v>
      </c>
      <c r="F150" s="27">
        <f t="shared" si="1"/>
        <v>0</v>
      </c>
      <c r="G150" s="49"/>
      <c r="H150" s="24"/>
      <c r="I150" s="24"/>
      <c r="J150" s="24"/>
      <c r="K150" s="24"/>
      <c r="L150" s="24"/>
      <c r="M150" s="24"/>
      <c r="N150" s="24"/>
      <c r="O150" s="24"/>
      <c r="P150" s="24"/>
      <c r="Q150" s="24"/>
      <c r="R150" s="24"/>
      <c r="S150" s="24"/>
      <c r="T150" s="24"/>
      <c r="U150" s="24"/>
      <c r="V150" s="24"/>
      <c r="W150" s="24"/>
      <c r="X150" s="24"/>
      <c r="Y150" s="24"/>
      <c r="Z150" s="24"/>
      <c r="AA150" s="24"/>
    </row>
    <row r="151">
      <c r="A151" s="26" t="s">
        <v>2412</v>
      </c>
      <c r="B151" s="26">
        <v>3.0</v>
      </c>
      <c r="C151" s="26" t="s">
        <v>2447</v>
      </c>
      <c r="D151" s="27">
        <f t="array" ref="D151">SUM((LEN(Sheet2!$K$2:$K$321) - LEN(SUBSTITUTE(Sheet2!$K$2:$K$321, "B3.8", ""))) / LEN("B3.8"))</f>
        <v>0</v>
      </c>
      <c r="E151" s="27">
        <f t="array" ref="E151">SUM((LEN(Sheet2!$M$2:$M$321) - LEN(SUBSTITUTE(Sheet2!$M$2:$M$321, "B3.8", ""))) / LEN("B3.8"))</f>
        <v>0</v>
      </c>
      <c r="F151" s="27">
        <f t="shared" si="1"/>
        <v>0</v>
      </c>
      <c r="G151" s="49"/>
      <c r="H151" s="24"/>
      <c r="I151" s="24"/>
      <c r="J151" s="24"/>
      <c r="K151" s="24"/>
      <c r="L151" s="24"/>
      <c r="M151" s="24"/>
      <c r="N151" s="24"/>
      <c r="O151" s="24"/>
      <c r="P151" s="24"/>
      <c r="Q151" s="24"/>
      <c r="R151" s="24"/>
      <c r="S151" s="24"/>
      <c r="T151" s="24"/>
      <c r="U151" s="24"/>
      <c r="V151" s="24"/>
      <c r="W151" s="24"/>
      <c r="X151" s="24"/>
      <c r="Y151" s="24"/>
      <c r="Z151" s="24"/>
      <c r="AA151" s="24"/>
    </row>
    <row r="152">
      <c r="A152" s="26" t="s">
        <v>2412</v>
      </c>
      <c r="B152" s="26">
        <v>4.0</v>
      </c>
      <c r="C152" s="26" t="s">
        <v>2452</v>
      </c>
      <c r="D152" s="27">
        <f t="array" ref="D152">SUM((LEN(Sheet2!$K$2:$K$321) - LEN(SUBSTITUTE(Sheet2!$K$2:$K$321, "B4.5", ""))) / LEN("B4.5"))</f>
        <v>0</v>
      </c>
      <c r="E152" s="27">
        <f t="array" ref="E152">SUM((LEN(Sheet2!$M$2:$M$321) - LEN(SUBSTITUTE(Sheet2!$M$2:$M$321, "B4.5", ""))) / LEN("B4.5"))</f>
        <v>0</v>
      </c>
      <c r="F152" s="27">
        <f t="shared" si="1"/>
        <v>0</v>
      </c>
      <c r="G152" s="49"/>
      <c r="H152" s="24"/>
      <c r="I152" s="24"/>
      <c r="J152" s="24"/>
      <c r="K152" s="24"/>
      <c r="L152" s="24"/>
      <c r="M152" s="24"/>
      <c r="N152" s="24"/>
      <c r="O152" s="24"/>
      <c r="P152" s="24"/>
      <c r="Q152" s="24"/>
      <c r="R152" s="24"/>
      <c r="S152" s="24"/>
      <c r="T152" s="24"/>
      <c r="U152" s="24"/>
      <c r="V152" s="24"/>
      <c r="W152" s="24"/>
      <c r="X152" s="24"/>
      <c r="Y152" s="24"/>
      <c r="Z152" s="24"/>
      <c r="AA152" s="24"/>
    </row>
    <row r="153">
      <c r="A153" s="26" t="s">
        <v>2412</v>
      </c>
      <c r="B153" s="26">
        <v>4.0</v>
      </c>
      <c r="C153" s="26" t="s">
        <v>2453</v>
      </c>
      <c r="D153" s="27">
        <f t="array" ref="D153">SUM((LEN(Sheet2!$K$2:$K$321) - LEN(SUBSTITUTE(Sheet2!$K$2:$K$321, "B4.6", ""))) / LEN("B4.6"))</f>
        <v>0</v>
      </c>
      <c r="E153" s="27">
        <f t="array" ref="E153">SUM((LEN(Sheet2!$M$2:$M$321) - LEN(SUBSTITUTE(Sheet2!$M$2:$M$321, "B4.6", ""))) / LEN("B4.6"))</f>
        <v>0</v>
      </c>
      <c r="F153" s="27">
        <f t="shared" si="1"/>
        <v>0</v>
      </c>
      <c r="G153" s="49"/>
      <c r="H153" s="24"/>
      <c r="I153" s="24"/>
      <c r="J153" s="24"/>
      <c r="K153" s="24"/>
      <c r="L153" s="24"/>
      <c r="M153" s="24"/>
      <c r="N153" s="24"/>
      <c r="O153" s="24"/>
      <c r="P153" s="24"/>
      <c r="Q153" s="24"/>
      <c r="R153" s="24"/>
      <c r="S153" s="24"/>
      <c r="T153" s="24"/>
      <c r="U153" s="24"/>
      <c r="V153" s="24"/>
      <c r="W153" s="24"/>
      <c r="X153" s="24"/>
      <c r="Y153" s="24"/>
      <c r="Z153" s="24"/>
      <c r="AA153" s="24"/>
    </row>
    <row r="154">
      <c r="A154" s="26" t="s">
        <v>2412</v>
      </c>
      <c r="B154" s="26">
        <v>4.0</v>
      </c>
      <c r="C154" s="26" t="s">
        <v>2454</v>
      </c>
      <c r="D154" s="27">
        <f t="array" ref="D154">SUM((LEN(Sheet2!$K$2:$K$321) - LEN(SUBSTITUTE(Sheet2!$K$2:$K$321, "B4.7", ""))) / LEN("B4.7"))</f>
        <v>0</v>
      </c>
      <c r="E154" s="27">
        <f t="array" ref="E154">SUM((LEN(Sheet2!$M$2:$M$321) - LEN(SUBSTITUTE(Sheet2!$M$2:$M$321, "B4.7", ""))) / LEN("B4.7"))</f>
        <v>0</v>
      </c>
      <c r="F154" s="27">
        <f t="shared" si="1"/>
        <v>0</v>
      </c>
      <c r="G154" s="49"/>
      <c r="H154" s="24"/>
      <c r="I154" s="24"/>
      <c r="J154" s="24"/>
      <c r="K154" s="24"/>
      <c r="L154" s="24"/>
      <c r="M154" s="24"/>
      <c r="N154" s="24"/>
      <c r="O154" s="24"/>
      <c r="P154" s="24"/>
      <c r="Q154" s="24"/>
      <c r="R154" s="24"/>
      <c r="S154" s="24"/>
      <c r="T154" s="24"/>
      <c r="U154" s="24"/>
      <c r="V154" s="24"/>
      <c r="W154" s="24"/>
      <c r="X154" s="24"/>
      <c r="Y154" s="24"/>
      <c r="Z154" s="24"/>
      <c r="AA154" s="24"/>
    </row>
    <row r="155">
      <c r="A155" s="26" t="s">
        <v>2412</v>
      </c>
      <c r="B155" s="26">
        <v>4.0</v>
      </c>
      <c r="C155" s="26" t="s">
        <v>2455</v>
      </c>
      <c r="D155" s="27">
        <f t="array" ref="D155">SUM((LEN(Sheet2!$K$2:$K$321) - LEN(SUBSTITUTE(Sheet2!$K$2:$K$321, "B4.8", ""))) / LEN("B4.8"))</f>
        <v>0</v>
      </c>
      <c r="E155" s="27">
        <f t="array" ref="E155">SUM((LEN(Sheet2!$M$2:$M$321) - LEN(SUBSTITUTE(Sheet2!$M$2:$M$321, "B4.8", ""))) / LEN("B4.8"))</f>
        <v>0</v>
      </c>
      <c r="F155" s="27">
        <f t="shared" si="1"/>
        <v>0</v>
      </c>
      <c r="G155" s="49"/>
      <c r="H155" s="24"/>
      <c r="I155" s="24"/>
      <c r="J155" s="24"/>
      <c r="K155" s="24"/>
      <c r="L155" s="24"/>
      <c r="M155" s="24"/>
      <c r="N155" s="24"/>
      <c r="O155" s="24"/>
      <c r="P155" s="24"/>
      <c r="Q155" s="24"/>
      <c r="R155" s="24"/>
      <c r="S155" s="24"/>
      <c r="T155" s="24"/>
      <c r="U155" s="24"/>
      <c r="V155" s="24"/>
      <c r="W155" s="24"/>
      <c r="X155" s="24"/>
      <c r="Y155" s="24"/>
      <c r="Z155" s="24"/>
      <c r="AA155" s="24"/>
    </row>
    <row r="156">
      <c r="A156" s="26" t="s">
        <v>2412</v>
      </c>
      <c r="B156" s="26">
        <v>4.0</v>
      </c>
      <c r="C156" s="26" t="s">
        <v>2456</v>
      </c>
      <c r="D156" s="27">
        <f t="array" ref="D156">SUM((LEN(Sheet2!$K$2:$K$321) - LEN(SUBSTITUTE(Sheet2!$K$2:$K$321, "B4.9", ""))) / LEN("B4.9"))</f>
        <v>0</v>
      </c>
      <c r="E156" s="27">
        <f t="array" ref="E156">SUM((LEN(Sheet2!$M$2:$M$321) - LEN(SUBSTITUTE(Sheet2!$M$2:$M$321, "B4.9", ""))) / LEN("B4.9"))</f>
        <v>0</v>
      </c>
      <c r="F156" s="27">
        <f t="shared" si="1"/>
        <v>0</v>
      </c>
      <c r="G156" s="49"/>
      <c r="H156" s="24"/>
      <c r="I156" s="24"/>
      <c r="J156" s="24"/>
      <c r="K156" s="24"/>
      <c r="L156" s="24"/>
      <c r="M156" s="24"/>
      <c r="N156" s="24"/>
      <c r="O156" s="24"/>
      <c r="P156" s="24"/>
      <c r="Q156" s="24"/>
      <c r="R156" s="24"/>
      <c r="S156" s="24"/>
      <c r="T156" s="24"/>
      <c r="U156" s="24"/>
      <c r="V156" s="24"/>
      <c r="W156" s="24"/>
      <c r="X156" s="24"/>
      <c r="Y156" s="24"/>
      <c r="Z156" s="24"/>
      <c r="AA156" s="24"/>
    </row>
    <row r="157">
      <c r="A157" s="26" t="s">
        <v>2412</v>
      </c>
      <c r="B157" s="26">
        <v>4.0</v>
      </c>
      <c r="C157" s="26" t="s">
        <v>2457</v>
      </c>
      <c r="D157" s="27">
        <f t="array" ref="D157">SUM((LEN(Sheet2!$K$2:$K$321) - LEN(SUBSTITUTE(Sheet2!$K$2:$K$321, "B4.10", ""))) / LEN("B4.10"))</f>
        <v>0</v>
      </c>
      <c r="E157" s="27">
        <f t="array" ref="E157">SUM((LEN(Sheet2!$M$2:$M$321) - LEN(SUBSTITUTE(Sheet2!$M$2:$M$321, "B4.10", ""))) / LEN("B4.10"))</f>
        <v>0</v>
      </c>
      <c r="F157" s="27">
        <f t="shared" si="1"/>
        <v>0</v>
      </c>
      <c r="G157" s="49"/>
      <c r="H157" s="24"/>
      <c r="I157" s="24"/>
      <c r="J157" s="24"/>
      <c r="K157" s="24"/>
      <c r="L157" s="24"/>
      <c r="M157" s="24"/>
      <c r="N157" s="24"/>
      <c r="O157" s="24"/>
      <c r="P157" s="24"/>
      <c r="Q157" s="24"/>
      <c r="R157" s="24"/>
      <c r="S157" s="24"/>
      <c r="T157" s="24"/>
      <c r="U157" s="24"/>
      <c r="V157" s="24"/>
      <c r="W157" s="24"/>
      <c r="X157" s="24"/>
      <c r="Y157" s="24"/>
      <c r="Z157" s="24"/>
      <c r="AA157" s="24"/>
    </row>
    <row r="158">
      <c r="A158" s="26" t="s">
        <v>2412</v>
      </c>
      <c r="B158" s="26">
        <v>4.0</v>
      </c>
      <c r="C158" s="26" t="s">
        <v>2459</v>
      </c>
      <c r="D158" s="27">
        <f t="array" ref="D158">SUM((LEN(Sheet2!$K$2:$K$321) - LEN(SUBSTITUTE(Sheet2!$K$2:$K$321, "B4.12", ""))) / LEN("B4.12"))</f>
        <v>0</v>
      </c>
      <c r="E158" s="27">
        <f t="array" ref="E158">SUM((LEN(Sheet2!$M$2:$M$321) - LEN(SUBSTITUTE(Sheet2!$M$2:$M$321, "B4.12", ""))) / LEN("B4.12"))</f>
        <v>0</v>
      </c>
      <c r="F158" s="27">
        <f t="shared" si="1"/>
        <v>0</v>
      </c>
      <c r="G158" s="49"/>
      <c r="H158" s="24"/>
      <c r="I158" s="24"/>
      <c r="J158" s="24"/>
      <c r="K158" s="24"/>
      <c r="L158" s="24"/>
      <c r="M158" s="24"/>
      <c r="N158" s="24"/>
      <c r="O158" s="24"/>
      <c r="P158" s="24"/>
      <c r="Q158" s="24"/>
      <c r="R158" s="24"/>
      <c r="S158" s="24"/>
      <c r="T158" s="24"/>
      <c r="U158" s="24"/>
      <c r="V158" s="24"/>
      <c r="W158" s="24"/>
      <c r="X158" s="24"/>
      <c r="Y158" s="24"/>
      <c r="Z158" s="24"/>
      <c r="AA158" s="24"/>
    </row>
    <row r="159">
      <c r="A159" s="26" t="s">
        <v>2412</v>
      </c>
      <c r="B159" s="26">
        <v>4.0</v>
      </c>
      <c r="C159" s="26" t="s">
        <v>2460</v>
      </c>
      <c r="D159" s="27">
        <f t="array" ref="D159">SUM((LEN(Sheet2!$K$2:$K$321) - LEN(SUBSTITUTE(Sheet2!$K$2:$K$321, "B4.13", ""))) / LEN("B4.13"))</f>
        <v>0</v>
      </c>
      <c r="E159" s="27">
        <f t="array" ref="E159">SUM((LEN(Sheet2!$M$2:$M$321) - LEN(SUBSTITUTE(Sheet2!$M$2:$M$321, "B4.13", ""))) / LEN("B4.13"))</f>
        <v>0</v>
      </c>
      <c r="F159" s="27">
        <f t="shared" si="1"/>
        <v>0</v>
      </c>
      <c r="G159" s="49"/>
      <c r="H159" s="24"/>
      <c r="I159" s="24"/>
      <c r="J159" s="24"/>
      <c r="K159" s="24"/>
      <c r="L159" s="24"/>
      <c r="M159" s="24"/>
      <c r="N159" s="24"/>
      <c r="O159" s="24"/>
      <c r="P159" s="24"/>
      <c r="Q159" s="24"/>
      <c r="R159" s="24"/>
      <c r="S159" s="24"/>
      <c r="T159" s="24"/>
      <c r="U159" s="24"/>
      <c r="V159" s="24"/>
      <c r="W159" s="24"/>
      <c r="X159" s="24"/>
      <c r="Y159" s="24"/>
      <c r="Z159" s="24"/>
      <c r="AA159" s="24"/>
    </row>
    <row r="160">
      <c r="A160" s="26" t="s">
        <v>2412</v>
      </c>
      <c r="B160" s="26">
        <v>4.0</v>
      </c>
      <c r="C160" s="26" t="s">
        <v>2461</v>
      </c>
      <c r="D160" s="27">
        <f t="array" ref="D160">SUM((LEN(Sheet2!$K$2:$K$321) - LEN(SUBSTITUTE(Sheet2!$K$2:$K$321, "B4.14", ""))) / LEN("B4.14"))</f>
        <v>0</v>
      </c>
      <c r="E160" s="27">
        <f t="array" ref="E160">SUM((LEN(Sheet2!$M$2:$M$321) - LEN(SUBSTITUTE(Sheet2!$M$2:$M$321, "B4.14", ""))) / LEN("B4.14"))</f>
        <v>0</v>
      </c>
      <c r="F160" s="27">
        <f t="shared" si="1"/>
        <v>0</v>
      </c>
      <c r="G160" s="49"/>
      <c r="H160" s="24"/>
      <c r="I160" s="24"/>
      <c r="J160" s="24"/>
      <c r="K160" s="24"/>
      <c r="L160" s="24"/>
      <c r="M160" s="24"/>
      <c r="N160" s="24"/>
      <c r="O160" s="24"/>
      <c r="P160" s="24"/>
      <c r="Q160" s="24"/>
      <c r="R160" s="24"/>
      <c r="S160" s="24"/>
      <c r="T160" s="24"/>
      <c r="U160" s="24"/>
      <c r="V160" s="24"/>
      <c r="W160" s="24"/>
      <c r="X160" s="24"/>
      <c r="Y160" s="24"/>
      <c r="Z160" s="24"/>
      <c r="AA160" s="24"/>
    </row>
    <row r="161">
      <c r="A161" s="26" t="s">
        <v>2412</v>
      </c>
      <c r="B161" s="26">
        <v>4.0</v>
      </c>
      <c r="C161" s="26" t="s">
        <v>2462</v>
      </c>
      <c r="D161" s="27">
        <f t="array" ref="D161">SUM((LEN(Sheet2!$K$2:$K$321) - LEN(SUBSTITUTE(Sheet2!$K$2:$K$321, "B4.15", ""))) / LEN("B4.15"))</f>
        <v>0</v>
      </c>
      <c r="E161" s="27">
        <f t="array" ref="E161">SUM((LEN(Sheet2!$M$2:$M$321) - LEN(SUBSTITUTE(Sheet2!$M$2:$M$321, "B4.15", ""))) / LEN("B4.15"))</f>
        <v>0</v>
      </c>
      <c r="F161" s="27">
        <f t="shared" si="1"/>
        <v>0</v>
      </c>
      <c r="G161" s="49"/>
      <c r="H161" s="24"/>
      <c r="I161" s="24"/>
      <c r="J161" s="24"/>
      <c r="K161" s="24"/>
      <c r="L161" s="24"/>
      <c r="M161" s="24"/>
      <c r="N161" s="24"/>
      <c r="O161" s="24"/>
      <c r="P161" s="24"/>
      <c r="Q161" s="24"/>
      <c r="R161" s="24"/>
      <c r="S161" s="24"/>
      <c r="T161" s="24"/>
      <c r="U161" s="24"/>
      <c r="V161" s="24"/>
      <c r="W161" s="24"/>
      <c r="X161" s="24"/>
      <c r="Y161" s="24"/>
      <c r="Z161" s="24"/>
      <c r="AA161" s="24"/>
    </row>
    <row r="162">
      <c r="A162" s="26" t="s">
        <v>2412</v>
      </c>
      <c r="B162" s="26">
        <v>4.0</v>
      </c>
      <c r="C162" s="26" t="s">
        <v>2463</v>
      </c>
      <c r="D162" s="27">
        <f t="array" ref="D162">SUM((LEN(Sheet2!$K$2:$K$321) - LEN(SUBSTITUTE(Sheet2!$K$2:$K$321, "B4.16", ""))) / LEN("B4.16"))</f>
        <v>0</v>
      </c>
      <c r="E162" s="27">
        <f t="array" ref="E162">SUM((LEN(Sheet2!$M$2:$M$321) - LEN(SUBSTITUTE(Sheet2!$M$2:$M$321, "B4.16", ""))) / LEN("B4.16"))</f>
        <v>0</v>
      </c>
      <c r="F162" s="27">
        <f t="shared" si="1"/>
        <v>0</v>
      </c>
      <c r="G162" s="49"/>
      <c r="H162" s="24"/>
      <c r="I162" s="24"/>
      <c r="J162" s="24"/>
      <c r="K162" s="24"/>
      <c r="L162" s="24"/>
      <c r="M162" s="24"/>
      <c r="N162" s="24"/>
      <c r="O162" s="24"/>
      <c r="P162" s="24"/>
      <c r="Q162" s="24"/>
      <c r="R162" s="24"/>
      <c r="S162" s="24"/>
      <c r="T162" s="24"/>
      <c r="U162" s="24"/>
      <c r="V162" s="24"/>
      <c r="W162" s="24"/>
      <c r="X162" s="24"/>
      <c r="Y162" s="24"/>
      <c r="Z162" s="24"/>
      <c r="AA162" s="24"/>
    </row>
    <row r="163">
      <c r="A163" s="26" t="s">
        <v>2412</v>
      </c>
      <c r="B163" s="26">
        <v>5.0</v>
      </c>
      <c r="C163" s="26" t="s">
        <v>2467</v>
      </c>
      <c r="D163" s="27">
        <f t="array" ref="D163">SUM((LEN(Sheet2!$K$2:$K$321) - LEN(SUBSTITUTE(Sheet2!$K$2:$K$321, "B5.4", ""))) / LEN("B5.4"))</f>
        <v>0</v>
      </c>
      <c r="E163" s="27">
        <f t="array" ref="E163">SUM((LEN(Sheet2!$M$2:$M$321) - LEN(SUBSTITUTE(Sheet2!$M$2:$M$321, "B5.4", ""))) / LEN("B5.4"))</f>
        <v>0</v>
      </c>
      <c r="F163" s="27">
        <f t="shared" si="1"/>
        <v>0</v>
      </c>
      <c r="G163" s="49"/>
      <c r="H163" s="24"/>
      <c r="I163" s="24"/>
      <c r="J163" s="24"/>
      <c r="K163" s="24"/>
      <c r="L163" s="24"/>
      <c r="M163" s="24"/>
      <c r="N163" s="24"/>
      <c r="O163" s="24"/>
      <c r="P163" s="24"/>
      <c r="Q163" s="24"/>
      <c r="R163" s="24"/>
      <c r="S163" s="24"/>
      <c r="T163" s="24"/>
      <c r="U163" s="24"/>
      <c r="V163" s="24"/>
      <c r="W163" s="24"/>
      <c r="X163" s="24"/>
      <c r="Y163" s="24"/>
      <c r="Z163" s="24"/>
      <c r="AA163" s="24"/>
    </row>
    <row r="164">
      <c r="A164" s="26" t="s">
        <v>2412</v>
      </c>
      <c r="B164" s="26">
        <v>5.0</v>
      </c>
      <c r="C164" s="26" t="s">
        <v>2468</v>
      </c>
      <c r="D164" s="27">
        <f t="array" ref="D164">SUM((LEN(Sheet2!$K$2:$K$321) - LEN(SUBSTITUTE(Sheet2!$K$2:$K$321, "B5.5", ""))) / LEN("B5.5"))</f>
        <v>0</v>
      </c>
      <c r="E164" s="27">
        <f t="array" ref="E164">SUM((LEN(Sheet2!$M$2:$M$321) - LEN(SUBSTITUTE(Sheet2!$M$2:$M$321, "B5.5", ""))) / LEN("B5.5"))</f>
        <v>0</v>
      </c>
      <c r="F164" s="27">
        <f t="shared" si="1"/>
        <v>0</v>
      </c>
      <c r="G164" s="49"/>
      <c r="H164" s="24"/>
      <c r="I164" s="24"/>
      <c r="J164" s="24"/>
      <c r="K164" s="24"/>
      <c r="L164" s="24"/>
      <c r="M164" s="24"/>
      <c r="N164" s="24"/>
      <c r="O164" s="24"/>
      <c r="P164" s="24"/>
      <c r="Q164" s="24"/>
      <c r="R164" s="24"/>
      <c r="S164" s="24"/>
      <c r="T164" s="24"/>
      <c r="U164" s="24"/>
      <c r="V164" s="24"/>
      <c r="W164" s="24"/>
      <c r="X164" s="24"/>
      <c r="Y164" s="24"/>
      <c r="Z164" s="24"/>
      <c r="AA164" s="24"/>
    </row>
    <row r="165">
      <c r="A165" s="26" t="s">
        <v>2412</v>
      </c>
      <c r="B165" s="26">
        <v>5.0</v>
      </c>
      <c r="C165" s="26" t="s">
        <v>2469</v>
      </c>
      <c r="D165" s="27">
        <f t="array" ref="D165">SUM((LEN(Sheet2!$K$2:$K$321) - LEN(SUBSTITUTE(Sheet2!$K$2:$K$321, "B5.6", ""))) / LEN("B5.6"))</f>
        <v>0</v>
      </c>
      <c r="E165" s="27">
        <f t="array" ref="E165">SUM((LEN(Sheet2!$M$2:$M$321) - LEN(SUBSTITUTE(Sheet2!$M$2:$M$321, "B5.6", ""))) / LEN("B5.6"))</f>
        <v>0</v>
      </c>
      <c r="F165" s="27">
        <f t="shared" si="1"/>
        <v>0</v>
      </c>
      <c r="G165" s="49"/>
      <c r="H165" s="24"/>
      <c r="I165" s="24"/>
      <c r="J165" s="24"/>
      <c r="K165" s="24"/>
      <c r="L165" s="24"/>
      <c r="M165" s="24"/>
      <c r="N165" s="24"/>
      <c r="O165" s="24"/>
      <c r="P165" s="24"/>
      <c r="Q165" s="24"/>
      <c r="R165" s="24"/>
      <c r="S165" s="24"/>
      <c r="T165" s="24"/>
      <c r="U165" s="24"/>
      <c r="V165" s="24"/>
      <c r="W165" s="24"/>
      <c r="X165" s="24"/>
      <c r="Y165" s="24"/>
      <c r="Z165" s="24"/>
      <c r="AA165" s="24"/>
    </row>
    <row r="166">
      <c r="A166" s="26" t="s">
        <v>2412</v>
      </c>
      <c r="B166" s="26">
        <v>5.0</v>
      </c>
      <c r="C166" s="26" t="s">
        <v>2470</v>
      </c>
      <c r="D166" s="27">
        <f t="array" ref="D166">SUM((LEN(Sheet2!$K$2:$K$321) - LEN(SUBSTITUTE(Sheet2!$K$2:$K$321, "B5.7", ""))) / LEN("B5.7"))</f>
        <v>0</v>
      </c>
      <c r="E166" s="27">
        <f t="array" ref="E166">SUM((LEN(Sheet2!$M$2:$M$321) - LEN(SUBSTITUTE(Sheet2!$M$2:$M$321, "B5.7", ""))) / LEN("B5.7"))</f>
        <v>0</v>
      </c>
      <c r="F166" s="27">
        <f t="shared" si="1"/>
        <v>0</v>
      </c>
      <c r="G166" s="49"/>
      <c r="H166" s="24"/>
      <c r="I166" s="24"/>
      <c r="J166" s="24"/>
      <c r="K166" s="24"/>
      <c r="L166" s="24"/>
      <c r="M166" s="24"/>
      <c r="N166" s="24"/>
      <c r="O166" s="24"/>
      <c r="P166" s="24"/>
      <c r="Q166" s="24"/>
      <c r="R166" s="24"/>
      <c r="S166" s="24"/>
      <c r="T166" s="24"/>
      <c r="U166" s="24"/>
      <c r="V166" s="24"/>
      <c r="W166" s="24"/>
      <c r="X166" s="24"/>
      <c r="Y166" s="24"/>
      <c r="Z166" s="24"/>
      <c r="AA166" s="24"/>
    </row>
    <row r="167">
      <c r="A167" s="26" t="s">
        <v>2412</v>
      </c>
      <c r="B167" s="26">
        <v>5.0</v>
      </c>
      <c r="C167" s="26" t="s">
        <v>2471</v>
      </c>
      <c r="D167" s="27">
        <f t="array" ref="D167">SUM((LEN(Sheet2!$K$2:$K$321) - LEN(SUBSTITUTE(Sheet2!$K$2:$K$321, "B5.8", ""))) / LEN("B5.8"))</f>
        <v>0</v>
      </c>
      <c r="E167" s="27">
        <f t="array" ref="E167">SUM((LEN(Sheet2!$M$2:$M$321) - LEN(SUBSTITUTE(Sheet2!$M$2:$M$321, "B5.8", ""))) / LEN("B5.8"))</f>
        <v>0</v>
      </c>
      <c r="F167" s="27">
        <f t="shared" si="1"/>
        <v>0</v>
      </c>
      <c r="G167" s="49"/>
      <c r="H167" s="24"/>
      <c r="I167" s="24"/>
      <c r="J167" s="24"/>
      <c r="K167" s="24"/>
      <c r="L167" s="24"/>
      <c r="M167" s="24"/>
      <c r="N167" s="24"/>
      <c r="O167" s="24"/>
      <c r="P167" s="24"/>
      <c r="Q167" s="24"/>
      <c r="R167" s="24"/>
      <c r="S167" s="24"/>
      <c r="T167" s="24"/>
      <c r="U167" s="24"/>
      <c r="V167" s="24"/>
      <c r="W167" s="24"/>
      <c r="X167" s="24"/>
      <c r="Y167" s="24"/>
      <c r="Z167" s="24"/>
      <c r="AA167" s="24"/>
    </row>
    <row r="168">
      <c r="A168" s="26" t="s">
        <v>2412</v>
      </c>
      <c r="B168" s="26">
        <v>5.0</v>
      </c>
      <c r="C168" s="26" t="s">
        <v>2472</v>
      </c>
      <c r="D168" s="27">
        <f t="array" ref="D168">SUM((LEN(Sheet2!$K$2:$K$321) - LEN(SUBSTITUTE(Sheet2!$K$2:$K$321, "B5.9", ""))) / LEN("B5.9"))</f>
        <v>0</v>
      </c>
      <c r="E168" s="27">
        <f t="array" ref="E168">SUM((LEN(Sheet2!$M$2:$M$321) - LEN(SUBSTITUTE(Sheet2!$M$2:$M$321, "B5.9", ""))) / LEN("B5.9"))</f>
        <v>0</v>
      </c>
      <c r="F168" s="27">
        <f t="shared" si="1"/>
        <v>0</v>
      </c>
      <c r="G168" s="49"/>
      <c r="H168" s="24"/>
      <c r="I168" s="24"/>
      <c r="J168" s="24"/>
      <c r="K168" s="24"/>
      <c r="L168" s="24"/>
      <c r="M168" s="24"/>
      <c r="N168" s="24"/>
      <c r="O168" s="24"/>
      <c r="P168" s="24"/>
      <c r="Q168" s="24"/>
      <c r="R168" s="24"/>
      <c r="S168" s="24"/>
      <c r="T168" s="24"/>
      <c r="U168" s="24"/>
      <c r="V168" s="24"/>
      <c r="W168" s="24"/>
      <c r="X168" s="24"/>
      <c r="Y168" s="24"/>
      <c r="Z168" s="24"/>
      <c r="AA168" s="24"/>
    </row>
    <row r="169">
      <c r="A169" s="26" t="s">
        <v>2412</v>
      </c>
      <c r="B169" s="26">
        <v>5.0</v>
      </c>
      <c r="C169" s="26" t="s">
        <v>2473</v>
      </c>
      <c r="D169" s="27">
        <f t="array" ref="D169">SUM((LEN(Sheet2!$K$2:$K$321) - LEN(SUBSTITUTE(Sheet2!$K$2:$K$321, "B5.10", ""))) / LEN("B5.10"))</f>
        <v>0</v>
      </c>
      <c r="E169" s="27">
        <f t="array" ref="E169">SUM((LEN(Sheet2!$M$2:$M$321) - LEN(SUBSTITUTE(Sheet2!$M$2:$M$321, "B5.10", ""))) / LEN("B5.10"))</f>
        <v>0</v>
      </c>
      <c r="F169" s="27">
        <f t="shared" si="1"/>
        <v>0</v>
      </c>
      <c r="G169" s="49"/>
      <c r="H169" s="24"/>
      <c r="I169" s="24"/>
      <c r="J169" s="24"/>
      <c r="K169" s="24"/>
      <c r="L169" s="24"/>
      <c r="M169" s="24"/>
      <c r="N169" s="24"/>
      <c r="O169" s="24"/>
      <c r="P169" s="24"/>
      <c r="Q169" s="24"/>
      <c r="R169" s="24"/>
      <c r="S169" s="24"/>
      <c r="T169" s="24"/>
      <c r="U169" s="24"/>
      <c r="V169" s="24"/>
      <c r="W169" s="24"/>
      <c r="X169" s="24"/>
      <c r="Y169" s="24"/>
      <c r="Z169" s="24"/>
      <c r="AA169" s="24"/>
    </row>
    <row r="170">
      <c r="A170" s="26" t="s">
        <v>2412</v>
      </c>
      <c r="B170" s="26">
        <v>5.0</v>
      </c>
      <c r="C170" s="26" t="s">
        <v>2474</v>
      </c>
      <c r="D170" s="27">
        <f t="array" ref="D170">SUM((LEN(Sheet2!$K$2:$K$321) - LEN(SUBSTITUTE(Sheet2!$K$2:$K$321, "B5.11", ""))) / LEN("B5.11"))</f>
        <v>0</v>
      </c>
      <c r="E170" s="27">
        <f t="array" ref="E170">SUM((LEN(Sheet2!$M$2:$M$321) - LEN(SUBSTITUTE(Sheet2!$M$2:$M$321, "B5.11", ""))) / LEN("B5.11"))</f>
        <v>0</v>
      </c>
      <c r="F170" s="27">
        <f t="shared" si="1"/>
        <v>0</v>
      </c>
      <c r="G170" s="49"/>
      <c r="H170" s="24"/>
      <c r="I170" s="24"/>
      <c r="J170" s="24"/>
      <c r="K170" s="24"/>
      <c r="L170" s="24"/>
      <c r="M170" s="24"/>
      <c r="N170" s="24"/>
      <c r="O170" s="24"/>
      <c r="P170" s="24"/>
      <c r="Q170" s="24"/>
      <c r="R170" s="24"/>
      <c r="S170" s="24"/>
      <c r="T170" s="24"/>
      <c r="U170" s="24"/>
      <c r="V170" s="24"/>
      <c r="W170" s="24"/>
      <c r="X170" s="24"/>
      <c r="Y170" s="24"/>
      <c r="Z170" s="24"/>
      <c r="AA170" s="24"/>
    </row>
    <row r="171">
      <c r="A171" s="26" t="s">
        <v>2412</v>
      </c>
      <c r="B171" s="26">
        <v>5.0</v>
      </c>
      <c r="C171" s="26" t="s">
        <v>2476</v>
      </c>
      <c r="D171" s="27">
        <f t="array" ref="D171">SUM((LEN(Sheet2!$K$2:$K$321) - LEN(SUBSTITUTE(Sheet2!$K$2:$K$321, "B5.13", ""))) / LEN("B5.13"))</f>
        <v>0</v>
      </c>
      <c r="E171" s="27">
        <f t="array" ref="E171">SUM((LEN(Sheet2!$M$2:$M$321) - LEN(SUBSTITUTE(Sheet2!$M$2:$M$321, "B5.13", ""))) / LEN("B5.13"))</f>
        <v>0</v>
      </c>
      <c r="F171" s="27">
        <f t="shared" si="1"/>
        <v>0</v>
      </c>
      <c r="G171" s="49"/>
      <c r="H171" s="24"/>
      <c r="I171" s="24"/>
      <c r="J171" s="24"/>
      <c r="K171" s="24"/>
      <c r="L171" s="24"/>
      <c r="M171" s="24"/>
      <c r="N171" s="24"/>
      <c r="O171" s="24"/>
      <c r="P171" s="24"/>
      <c r="Q171" s="24"/>
      <c r="R171" s="24"/>
      <c r="S171" s="24"/>
      <c r="T171" s="24"/>
      <c r="U171" s="24"/>
      <c r="V171" s="24"/>
      <c r="W171" s="24"/>
      <c r="X171" s="24"/>
      <c r="Y171" s="24"/>
      <c r="Z171" s="24"/>
      <c r="AA171" s="24"/>
    </row>
    <row r="172">
      <c r="A172" s="26" t="s">
        <v>2477</v>
      </c>
      <c r="B172" s="26">
        <v>1.0</v>
      </c>
      <c r="C172" s="26" t="s">
        <v>2486</v>
      </c>
      <c r="D172" s="27">
        <f t="array" ref="D172">SUM((LEN(Sheet2!$K$2:$K$321) - LEN(SUBSTITUTE(Sheet2!$K$2:$K$321, "C1.9", ""))) / LEN("C1.9"))</f>
        <v>0</v>
      </c>
      <c r="E172" s="27">
        <f t="array" ref="E172">SUM((LEN(Sheet2!$M$2:$M$321) - LEN(SUBSTITUTE(Sheet2!$M$2:$M$321, "C1.9", ""))) / LEN("C1.9"))</f>
        <v>0</v>
      </c>
      <c r="F172" s="27">
        <f t="shared" si="1"/>
        <v>0</v>
      </c>
      <c r="G172" s="49"/>
      <c r="H172" s="24"/>
      <c r="I172" s="24"/>
      <c r="J172" s="24"/>
      <c r="K172" s="24"/>
      <c r="L172" s="24"/>
      <c r="M172" s="24"/>
      <c r="N172" s="24"/>
      <c r="O172" s="24"/>
      <c r="P172" s="24"/>
      <c r="Q172" s="24"/>
      <c r="R172" s="24"/>
      <c r="S172" s="24"/>
      <c r="T172" s="24"/>
      <c r="U172" s="24"/>
      <c r="V172" s="24"/>
      <c r="W172" s="24"/>
      <c r="X172" s="24"/>
      <c r="Y172" s="24"/>
      <c r="Z172" s="24"/>
      <c r="AA172" s="24"/>
    </row>
    <row r="173">
      <c r="A173" s="26" t="s">
        <v>2477</v>
      </c>
      <c r="B173" s="26">
        <v>1.0</v>
      </c>
      <c r="C173" s="26" t="s">
        <v>2487</v>
      </c>
      <c r="D173" s="27">
        <f t="array" ref="D173">SUM((LEN(Sheet2!$K$2:$K$321) - LEN(SUBSTITUTE(Sheet2!$K$2:$K$321, "C1.10", ""))) / LEN("C1.10"))</f>
        <v>0</v>
      </c>
      <c r="E173" s="27">
        <f t="array" ref="E173">SUM((LEN(Sheet2!$M$2:$M$321) - LEN(SUBSTITUTE(Sheet2!$M$2:$M$321, "C1.10", ""))) / LEN("C1.10"))</f>
        <v>0</v>
      </c>
      <c r="F173" s="27">
        <f t="shared" si="1"/>
        <v>0</v>
      </c>
      <c r="G173" s="49"/>
      <c r="H173" s="24"/>
      <c r="I173" s="24"/>
      <c r="J173" s="24"/>
      <c r="K173" s="24"/>
      <c r="L173" s="24"/>
      <c r="M173" s="24"/>
      <c r="N173" s="24"/>
      <c r="O173" s="24"/>
      <c r="P173" s="24"/>
      <c r="Q173" s="24"/>
      <c r="R173" s="24"/>
      <c r="S173" s="24"/>
      <c r="T173" s="24"/>
      <c r="U173" s="24"/>
      <c r="V173" s="24"/>
      <c r="W173" s="24"/>
      <c r="X173" s="24"/>
      <c r="Y173" s="24"/>
      <c r="Z173" s="24"/>
      <c r="AA173" s="24"/>
    </row>
    <row r="174">
      <c r="A174" s="26" t="s">
        <v>2477</v>
      </c>
      <c r="B174" s="26">
        <v>1.0</v>
      </c>
      <c r="C174" s="26" t="s">
        <v>2490</v>
      </c>
      <c r="D174" s="27">
        <f t="array" ref="D174">SUM((LEN(Sheet2!$K$2:$K$321) - LEN(SUBSTITUTE(Sheet2!$K$2:$K$321, "C1.13", ""))) / LEN("C1.13"))</f>
        <v>0</v>
      </c>
      <c r="E174" s="27">
        <f t="array" ref="E174">SUM((LEN(Sheet2!$M$2:$M$321) - LEN(SUBSTITUTE(Sheet2!$M$2:$M$321, "C1.13", ""))) / LEN("C1.13"))</f>
        <v>0</v>
      </c>
      <c r="F174" s="27">
        <f t="shared" si="1"/>
        <v>0</v>
      </c>
      <c r="G174" s="49"/>
      <c r="H174" s="24"/>
      <c r="I174" s="24"/>
      <c r="J174" s="24"/>
      <c r="K174" s="24"/>
      <c r="L174" s="24"/>
      <c r="M174" s="24"/>
      <c r="N174" s="24"/>
      <c r="O174" s="24"/>
      <c r="P174" s="24"/>
      <c r="Q174" s="24"/>
      <c r="R174" s="24"/>
      <c r="S174" s="24"/>
      <c r="T174" s="24"/>
      <c r="U174" s="24"/>
      <c r="V174" s="24"/>
      <c r="W174" s="24"/>
      <c r="X174" s="24"/>
      <c r="Y174" s="24"/>
      <c r="Z174" s="24"/>
      <c r="AA174" s="24"/>
    </row>
    <row r="175">
      <c r="A175" s="26" t="s">
        <v>2477</v>
      </c>
      <c r="B175" s="26">
        <v>1.0</v>
      </c>
      <c r="C175" s="26" t="s">
        <v>2491</v>
      </c>
      <c r="D175" s="27">
        <f t="array" ref="D175">SUM((LEN(Sheet2!$K$2:$K$321) - LEN(SUBSTITUTE(Sheet2!$K$2:$K$321, "C1.14", ""))) / LEN("C1.14"))</f>
        <v>0</v>
      </c>
      <c r="E175" s="27">
        <f t="array" ref="E175">SUM((LEN(Sheet2!$M$2:$M$321) - LEN(SUBSTITUTE(Sheet2!$M$2:$M$321, "C1.14", ""))) / LEN("C1.14"))</f>
        <v>0</v>
      </c>
      <c r="F175" s="27">
        <f t="shared" si="1"/>
        <v>0</v>
      </c>
      <c r="G175" s="49"/>
      <c r="H175" s="24"/>
      <c r="I175" s="24"/>
      <c r="J175" s="24"/>
      <c r="K175" s="24"/>
      <c r="L175" s="24"/>
      <c r="M175" s="24"/>
      <c r="N175" s="24"/>
      <c r="O175" s="24"/>
      <c r="P175" s="24"/>
      <c r="Q175" s="24"/>
      <c r="R175" s="24"/>
      <c r="S175" s="24"/>
      <c r="T175" s="24"/>
      <c r="U175" s="24"/>
      <c r="V175" s="24"/>
      <c r="W175" s="24"/>
      <c r="X175" s="24"/>
      <c r="Y175" s="24"/>
      <c r="Z175" s="24"/>
      <c r="AA175" s="24"/>
    </row>
    <row r="176">
      <c r="A176" s="26" t="s">
        <v>2477</v>
      </c>
      <c r="B176" s="26">
        <v>2.0</v>
      </c>
      <c r="C176" s="26" t="s">
        <v>2497</v>
      </c>
      <c r="D176" s="27">
        <f t="array" ref="D176">SUM((LEN(Sheet2!$K$2:$K$321) - LEN(SUBSTITUTE(Sheet2!$K$2:$K$321, "C2.6", ""))) / LEN("C2.6"))</f>
        <v>0</v>
      </c>
      <c r="E176" s="27">
        <f t="array" ref="E176">SUM((LEN(Sheet2!$M$2:$M$321) - LEN(SUBSTITUTE(Sheet2!$M$2:$M$321, "C2.6", ""))) / LEN("C2.6"))</f>
        <v>0</v>
      </c>
      <c r="F176" s="27">
        <f t="shared" si="1"/>
        <v>0</v>
      </c>
      <c r="G176" s="49"/>
      <c r="H176" s="24"/>
      <c r="I176" s="24"/>
      <c r="J176" s="24"/>
      <c r="K176" s="24"/>
      <c r="L176" s="24"/>
      <c r="M176" s="24"/>
      <c r="N176" s="24"/>
      <c r="O176" s="24"/>
      <c r="P176" s="24"/>
      <c r="Q176" s="24"/>
      <c r="R176" s="24"/>
      <c r="S176" s="24"/>
      <c r="T176" s="24"/>
      <c r="U176" s="24"/>
      <c r="V176" s="24"/>
      <c r="W176" s="24"/>
      <c r="X176" s="24"/>
      <c r="Y176" s="24"/>
      <c r="Z176" s="24"/>
      <c r="AA176" s="24"/>
    </row>
    <row r="177">
      <c r="A177" s="26" t="s">
        <v>2477</v>
      </c>
      <c r="B177" s="26">
        <v>2.0</v>
      </c>
      <c r="C177" s="26" t="s">
        <v>2498</v>
      </c>
      <c r="D177" s="27">
        <f t="array" ref="D177">SUM((LEN(Sheet2!$K$2:$K$321) - LEN(SUBSTITUTE(Sheet2!$K$2:$K$321, "C2.7", ""))) / LEN("C2.7"))</f>
        <v>0</v>
      </c>
      <c r="E177" s="27">
        <f t="array" ref="E177">SUM((LEN(Sheet2!$M$2:$M$321) - LEN(SUBSTITUTE(Sheet2!$M$2:$M$321, "C2.7", ""))) / LEN("C2.7"))</f>
        <v>0</v>
      </c>
      <c r="F177" s="27">
        <f t="shared" si="1"/>
        <v>0</v>
      </c>
      <c r="G177" s="49"/>
      <c r="H177" s="24"/>
      <c r="I177" s="24"/>
      <c r="J177" s="24"/>
      <c r="K177" s="24"/>
      <c r="L177" s="24"/>
      <c r="M177" s="24"/>
      <c r="N177" s="24"/>
      <c r="O177" s="24"/>
      <c r="P177" s="24"/>
      <c r="Q177" s="24"/>
      <c r="R177" s="24"/>
      <c r="S177" s="24"/>
      <c r="T177" s="24"/>
      <c r="U177" s="24"/>
      <c r="V177" s="24"/>
      <c r="W177" s="24"/>
      <c r="X177" s="24"/>
      <c r="Y177" s="24"/>
      <c r="Z177" s="24"/>
      <c r="AA177" s="24"/>
    </row>
    <row r="178">
      <c r="A178" s="26" t="s">
        <v>2477</v>
      </c>
      <c r="B178" s="26">
        <v>4.0</v>
      </c>
      <c r="C178" s="26" t="s">
        <v>2505</v>
      </c>
      <c r="D178" s="27">
        <f t="array" ref="D178">SUM((LEN(Sheet2!$K$2:$K$321) - LEN(SUBSTITUTE(Sheet2!$K$2:$K$321, "C4.3", ""))) / LEN("C4.3"))</f>
        <v>0</v>
      </c>
      <c r="E178" s="27">
        <f t="array" ref="E178">SUM((LEN(Sheet2!$M$2:$M$321) - LEN(SUBSTITUTE(Sheet2!$M$2:$M$321, "C4.3", ""))) / LEN("C4.3"))</f>
        <v>0</v>
      </c>
      <c r="F178" s="27">
        <f t="shared" si="1"/>
        <v>0</v>
      </c>
      <c r="G178" s="49"/>
      <c r="H178" s="24"/>
      <c r="I178" s="24"/>
      <c r="J178" s="24"/>
      <c r="K178" s="24"/>
      <c r="L178" s="24"/>
      <c r="M178" s="24"/>
      <c r="N178" s="24"/>
      <c r="O178" s="24"/>
      <c r="P178" s="24"/>
      <c r="Q178" s="24"/>
      <c r="R178" s="24"/>
      <c r="S178" s="24"/>
      <c r="T178" s="24"/>
      <c r="U178" s="24"/>
      <c r="V178" s="24"/>
      <c r="W178" s="24"/>
      <c r="X178" s="24"/>
      <c r="Y178" s="24"/>
      <c r="Z178" s="24"/>
      <c r="AA178" s="24"/>
    </row>
    <row r="179">
      <c r="A179" s="26" t="s">
        <v>2506</v>
      </c>
      <c r="B179" s="26">
        <v>1.0</v>
      </c>
      <c r="C179" s="26" t="s">
        <v>2512</v>
      </c>
      <c r="D179" s="27">
        <f t="array" ref="D179">SUM((LEN(Sheet2!$K$2:$K$321) - LEN(SUBSTITUTE(Sheet2!$K$2:$K$321, "D1.6", ""))) / LEN("D1.6"))</f>
        <v>0</v>
      </c>
      <c r="E179" s="27">
        <f t="array" ref="E179">SUM((LEN(Sheet2!$M$2:$M$321) - LEN(SUBSTITUTE(Sheet2!$M$2:$M$321, "D1.6", ""))) / LEN("D1.6"))</f>
        <v>0</v>
      </c>
      <c r="F179" s="27">
        <f t="shared" si="1"/>
        <v>0</v>
      </c>
      <c r="G179" s="49"/>
      <c r="H179" s="24"/>
      <c r="I179" s="24"/>
      <c r="J179" s="24"/>
      <c r="K179" s="24"/>
      <c r="L179" s="24"/>
      <c r="M179" s="24"/>
      <c r="N179" s="24"/>
      <c r="O179" s="24"/>
      <c r="P179" s="24"/>
      <c r="Q179" s="24"/>
      <c r="R179" s="24"/>
      <c r="S179" s="24"/>
      <c r="T179" s="24"/>
      <c r="U179" s="24"/>
      <c r="V179" s="24"/>
      <c r="W179" s="24"/>
      <c r="X179" s="24"/>
      <c r="Y179" s="24"/>
      <c r="Z179" s="24"/>
      <c r="AA179" s="24"/>
    </row>
    <row r="180">
      <c r="A180" s="26" t="s">
        <v>2506</v>
      </c>
      <c r="B180" s="26">
        <v>1.0</v>
      </c>
      <c r="C180" s="26" t="s">
        <v>2513</v>
      </c>
      <c r="D180" s="27">
        <f t="array" ref="D180">SUM((LEN(Sheet2!$K$2:$K$321) - LEN(SUBSTITUTE(Sheet2!$K$2:$K$321, "D1.7", ""))) / LEN("D1.7"))</f>
        <v>0</v>
      </c>
      <c r="E180" s="27">
        <f t="array" ref="E180">SUM((LEN(Sheet2!$M$2:$M$321) - LEN(SUBSTITUTE(Sheet2!$M$2:$M$321, "D1.7", ""))) / LEN("D1.7"))</f>
        <v>0</v>
      </c>
      <c r="F180" s="27">
        <f t="shared" si="1"/>
        <v>0</v>
      </c>
      <c r="G180" s="49"/>
      <c r="H180" s="24"/>
      <c r="I180" s="24"/>
      <c r="J180" s="24"/>
      <c r="K180" s="24"/>
      <c r="L180" s="24"/>
      <c r="M180" s="24"/>
      <c r="N180" s="24"/>
      <c r="O180" s="24"/>
      <c r="P180" s="24"/>
      <c r="Q180" s="24"/>
      <c r="R180" s="24"/>
      <c r="S180" s="24"/>
      <c r="T180" s="24"/>
      <c r="U180" s="24"/>
      <c r="V180" s="24"/>
      <c r="W180" s="24"/>
      <c r="X180" s="24"/>
      <c r="Y180" s="24"/>
      <c r="Z180" s="24"/>
      <c r="AA180" s="24"/>
    </row>
    <row r="181">
      <c r="A181" s="26" t="s">
        <v>2506</v>
      </c>
      <c r="B181" s="26">
        <v>1.0</v>
      </c>
      <c r="C181" s="26" t="s">
        <v>2514</v>
      </c>
      <c r="D181" s="27">
        <f t="array" ref="D181">SUM((LEN(Sheet2!$K$2:$K$321) - LEN(SUBSTITUTE(Sheet2!$K$2:$K$321, "D1.8", ""))) / LEN("D1.8"))</f>
        <v>0</v>
      </c>
      <c r="E181" s="27">
        <f t="array" ref="E181">SUM((LEN(Sheet2!$M$2:$M$321) - LEN(SUBSTITUTE(Sheet2!$M$2:$M$321, "D1.8", ""))) / LEN("D1.8"))</f>
        <v>0</v>
      </c>
      <c r="F181" s="27">
        <f t="shared" si="1"/>
        <v>0</v>
      </c>
      <c r="G181" s="49"/>
      <c r="H181" s="24"/>
      <c r="I181" s="24"/>
      <c r="J181" s="24"/>
      <c r="K181" s="24"/>
      <c r="L181" s="24"/>
      <c r="M181" s="24"/>
      <c r="N181" s="24"/>
      <c r="O181" s="24"/>
      <c r="P181" s="24"/>
      <c r="Q181" s="24"/>
      <c r="R181" s="24"/>
      <c r="S181" s="24"/>
      <c r="T181" s="24"/>
      <c r="U181" s="24"/>
      <c r="V181" s="24"/>
      <c r="W181" s="24"/>
      <c r="X181" s="24"/>
      <c r="Y181" s="24"/>
      <c r="Z181" s="24"/>
      <c r="AA181" s="24"/>
    </row>
    <row r="182">
      <c r="A182" s="26" t="s">
        <v>2506</v>
      </c>
      <c r="B182" s="26">
        <v>1.0</v>
      </c>
      <c r="C182" s="26" t="s">
        <v>2515</v>
      </c>
      <c r="D182" s="27">
        <f t="array" ref="D182">SUM((LEN(Sheet2!$K$2:$K$321) - LEN(SUBSTITUTE(Sheet2!$K$2:$K$321, "D1.9", ""))) / LEN("D1.9"))</f>
        <v>0</v>
      </c>
      <c r="E182" s="27">
        <f t="array" ref="E182">SUM((LEN(Sheet2!$M$2:$M$321) - LEN(SUBSTITUTE(Sheet2!$M$2:$M$321, "D1.9", ""))) / LEN("D1.9"))</f>
        <v>0</v>
      </c>
      <c r="F182" s="27">
        <f t="shared" si="1"/>
        <v>0</v>
      </c>
      <c r="G182" s="49"/>
      <c r="H182" s="24"/>
      <c r="I182" s="24"/>
      <c r="J182" s="24"/>
      <c r="K182" s="24"/>
      <c r="L182" s="24"/>
      <c r="M182" s="24"/>
      <c r="N182" s="24"/>
      <c r="O182" s="24"/>
      <c r="P182" s="24"/>
      <c r="Q182" s="24"/>
      <c r="R182" s="24"/>
      <c r="S182" s="24"/>
      <c r="T182" s="24"/>
      <c r="U182" s="24"/>
      <c r="V182" s="24"/>
      <c r="W182" s="24"/>
      <c r="X182" s="24"/>
      <c r="Y182" s="24"/>
      <c r="Z182" s="24"/>
      <c r="AA182" s="24"/>
    </row>
    <row r="183">
      <c r="A183" s="26" t="s">
        <v>2506</v>
      </c>
      <c r="B183" s="26">
        <v>1.0</v>
      </c>
      <c r="C183" s="26" t="s">
        <v>2516</v>
      </c>
      <c r="D183" s="27">
        <f t="array" ref="D183">SUM((LEN(Sheet2!$K$2:$K$321) - LEN(SUBSTITUTE(Sheet2!$K$2:$K$321, "D1.10", ""))) / LEN("D1.10"))</f>
        <v>0</v>
      </c>
      <c r="E183" s="27">
        <f t="array" ref="E183">SUM((LEN(Sheet2!$M$2:$M$321) - LEN(SUBSTITUTE(Sheet2!$M$2:$M$321, "D1.10", ""))) / LEN("D1.10"))</f>
        <v>0</v>
      </c>
      <c r="F183" s="27">
        <f t="shared" si="1"/>
        <v>0</v>
      </c>
      <c r="G183" s="49"/>
      <c r="H183" s="24"/>
      <c r="I183" s="24"/>
      <c r="J183" s="24"/>
      <c r="K183" s="24"/>
      <c r="L183" s="24"/>
      <c r="M183" s="24"/>
      <c r="N183" s="24"/>
      <c r="O183" s="24"/>
      <c r="P183" s="24"/>
      <c r="Q183" s="24"/>
      <c r="R183" s="24"/>
      <c r="S183" s="24"/>
      <c r="T183" s="24"/>
      <c r="U183" s="24"/>
      <c r="V183" s="24"/>
      <c r="W183" s="24"/>
      <c r="X183" s="24"/>
      <c r="Y183" s="24"/>
      <c r="Z183" s="24"/>
      <c r="AA183" s="24"/>
    </row>
    <row r="184">
      <c r="A184" s="26" t="s">
        <v>2506</v>
      </c>
      <c r="B184" s="26">
        <v>1.0</v>
      </c>
      <c r="C184" s="26" t="s">
        <v>2517</v>
      </c>
      <c r="D184" s="27">
        <f t="array" ref="D184">SUM((LEN(Sheet2!$K$2:$K$321) - LEN(SUBSTITUTE(Sheet2!$K$2:$K$321, "D1.11", ""))) / LEN("D1.11"))</f>
        <v>0</v>
      </c>
      <c r="E184" s="27">
        <f t="array" ref="E184">SUM((LEN(Sheet2!$M$2:$M$321) - LEN(SUBSTITUTE(Sheet2!$M$2:$M$321, "D1.11", ""))) / LEN("D1.11"))</f>
        <v>0</v>
      </c>
      <c r="F184" s="27">
        <f t="shared" si="1"/>
        <v>0</v>
      </c>
      <c r="G184" s="49"/>
      <c r="H184" s="24"/>
      <c r="I184" s="24"/>
      <c r="J184" s="24"/>
      <c r="K184" s="24"/>
      <c r="L184" s="24"/>
      <c r="M184" s="24"/>
      <c r="N184" s="24"/>
      <c r="O184" s="24"/>
      <c r="P184" s="24"/>
      <c r="Q184" s="24"/>
      <c r="R184" s="24"/>
      <c r="S184" s="24"/>
      <c r="T184" s="24"/>
      <c r="U184" s="24"/>
      <c r="V184" s="24"/>
      <c r="W184" s="24"/>
      <c r="X184" s="24"/>
      <c r="Y184" s="24"/>
      <c r="Z184" s="24"/>
      <c r="AA184" s="24"/>
    </row>
    <row r="185">
      <c r="A185" s="26" t="s">
        <v>2506</v>
      </c>
      <c r="B185" s="26">
        <v>1.0</v>
      </c>
      <c r="C185" s="26" t="s">
        <v>2518</v>
      </c>
      <c r="D185" s="27">
        <f t="array" ref="D185">SUM((LEN(Sheet2!$K$2:$K$321) - LEN(SUBSTITUTE(Sheet2!$K$2:$K$321, "D1.12", ""))) / LEN("D1.12"))</f>
        <v>0</v>
      </c>
      <c r="E185" s="27">
        <f t="array" ref="E185">SUM((LEN(Sheet2!$M$2:$M$321) - LEN(SUBSTITUTE(Sheet2!$M$2:$M$321, "D1.12", ""))) / LEN("D1.12"))</f>
        <v>0</v>
      </c>
      <c r="F185" s="27">
        <f t="shared" si="1"/>
        <v>0</v>
      </c>
      <c r="G185" s="49"/>
      <c r="H185" s="24"/>
      <c r="I185" s="24"/>
      <c r="J185" s="24"/>
      <c r="K185" s="24"/>
      <c r="L185" s="24"/>
      <c r="M185" s="24"/>
      <c r="N185" s="24"/>
      <c r="O185" s="24"/>
      <c r="P185" s="24"/>
      <c r="Q185" s="24"/>
      <c r="R185" s="24"/>
      <c r="S185" s="24"/>
      <c r="T185" s="24"/>
      <c r="U185" s="24"/>
      <c r="V185" s="24"/>
      <c r="W185" s="24"/>
      <c r="X185" s="24"/>
      <c r="Y185" s="24"/>
      <c r="Z185" s="24"/>
      <c r="AA185" s="24"/>
    </row>
    <row r="186">
      <c r="A186" s="26" t="s">
        <v>2506</v>
      </c>
      <c r="B186" s="26">
        <v>1.0</v>
      </c>
      <c r="C186" s="26" t="s">
        <v>2519</v>
      </c>
      <c r="D186" s="27">
        <f t="array" ref="D186">SUM((LEN(Sheet2!$K$2:$K$321) - LEN(SUBSTITUTE(Sheet2!$K$2:$K$321, "D1.13", ""))) / LEN("D1.13"))</f>
        <v>0</v>
      </c>
      <c r="E186" s="27">
        <f t="array" ref="E186">SUM((LEN(Sheet2!$M$2:$M$321) - LEN(SUBSTITUTE(Sheet2!$M$2:$M$321, "D1.13", ""))) / LEN("D1.13"))</f>
        <v>0</v>
      </c>
      <c r="F186" s="27">
        <f t="shared" si="1"/>
        <v>0</v>
      </c>
      <c r="G186" s="49"/>
      <c r="H186" s="24"/>
      <c r="I186" s="24"/>
      <c r="J186" s="24"/>
      <c r="K186" s="24"/>
      <c r="L186" s="24"/>
      <c r="M186" s="24"/>
      <c r="N186" s="24"/>
      <c r="O186" s="24"/>
      <c r="P186" s="24"/>
      <c r="Q186" s="24"/>
      <c r="R186" s="24"/>
      <c r="S186" s="24"/>
      <c r="T186" s="24"/>
      <c r="U186" s="24"/>
      <c r="V186" s="24"/>
      <c r="W186" s="24"/>
      <c r="X186" s="24"/>
      <c r="Y186" s="24"/>
      <c r="Z186" s="24"/>
      <c r="AA186" s="24"/>
    </row>
    <row r="187">
      <c r="A187" s="26" t="s">
        <v>2506</v>
      </c>
      <c r="B187" s="26">
        <v>1.0</v>
      </c>
      <c r="C187" s="26" t="s">
        <v>2520</v>
      </c>
      <c r="D187" s="27">
        <f t="array" ref="D187">SUM((LEN(Sheet2!$K$2:$K$321) - LEN(SUBSTITUTE(Sheet2!$K$2:$K$321, "D1.14", ""))) / LEN("D1.14"))</f>
        <v>0</v>
      </c>
      <c r="E187" s="27">
        <f t="array" ref="E187">SUM((LEN(Sheet2!$M$2:$M$321) - LEN(SUBSTITUTE(Sheet2!$M$2:$M$321, "D1.14", ""))) / LEN("D1.14"))</f>
        <v>0</v>
      </c>
      <c r="F187" s="27">
        <f t="shared" si="1"/>
        <v>0</v>
      </c>
      <c r="G187" s="49"/>
      <c r="H187" s="24"/>
      <c r="I187" s="24"/>
      <c r="J187" s="24"/>
      <c r="K187" s="24"/>
      <c r="L187" s="24"/>
      <c r="M187" s="24"/>
      <c r="N187" s="24"/>
      <c r="O187" s="24"/>
      <c r="P187" s="24"/>
      <c r="Q187" s="24"/>
      <c r="R187" s="24"/>
      <c r="S187" s="24"/>
      <c r="T187" s="24"/>
      <c r="U187" s="24"/>
      <c r="V187" s="24"/>
      <c r="W187" s="24"/>
      <c r="X187" s="24"/>
      <c r="Y187" s="24"/>
      <c r="Z187" s="24"/>
      <c r="AA187" s="24"/>
    </row>
    <row r="188">
      <c r="A188" s="26" t="s">
        <v>2506</v>
      </c>
      <c r="B188" s="26">
        <v>2.0</v>
      </c>
      <c r="C188" s="26" t="s">
        <v>2526</v>
      </c>
      <c r="D188" s="27">
        <f t="array" ref="D188">SUM((LEN(Sheet2!$K$2:$K$321) - LEN(SUBSTITUTE(Sheet2!$K$2:$K$321, "D2.6", ""))) / LEN("D2.6"))</f>
        <v>0</v>
      </c>
      <c r="E188" s="27">
        <f t="array" ref="E188">SUM((LEN(Sheet2!$M$2:$M$321) - LEN(SUBSTITUTE(Sheet2!$M$2:$M$321, "D2.6", ""))) / LEN("D2.6"))</f>
        <v>0</v>
      </c>
      <c r="F188" s="27">
        <f t="shared" si="1"/>
        <v>0</v>
      </c>
      <c r="G188" s="49"/>
      <c r="H188" s="24"/>
      <c r="I188" s="24"/>
      <c r="J188" s="24"/>
      <c r="K188" s="24"/>
      <c r="L188" s="24"/>
      <c r="M188" s="24"/>
      <c r="N188" s="24"/>
      <c r="O188" s="24"/>
      <c r="P188" s="24"/>
      <c r="Q188" s="24"/>
      <c r="R188" s="24"/>
      <c r="S188" s="24"/>
      <c r="T188" s="24"/>
      <c r="U188" s="24"/>
      <c r="V188" s="24"/>
      <c r="W188" s="24"/>
      <c r="X188" s="24"/>
      <c r="Y188" s="24"/>
      <c r="Z188" s="24"/>
      <c r="AA188" s="24"/>
    </row>
    <row r="189">
      <c r="A189" s="26" t="s">
        <v>2506</v>
      </c>
      <c r="B189" s="26">
        <v>3.0</v>
      </c>
      <c r="C189" s="26" t="s">
        <v>2527</v>
      </c>
      <c r="D189" s="27">
        <f t="array" ref="D189">SUM((LEN(Sheet2!$K$2:$K$321) - LEN(SUBSTITUTE(Sheet2!$K$2:$K$321, "D3.1", ""))) / LEN("D3.1"))</f>
        <v>0</v>
      </c>
      <c r="E189" s="27">
        <f t="array" ref="E189">SUM((LEN(Sheet2!$M$2:$M$321) - LEN(SUBSTITUTE(Sheet2!$M$2:$M$321, "D3.1", ""))) / LEN("D3.1"))</f>
        <v>0</v>
      </c>
      <c r="F189" s="27">
        <f t="shared" si="1"/>
        <v>0</v>
      </c>
      <c r="G189" s="49"/>
      <c r="H189" s="24"/>
      <c r="I189" s="24"/>
      <c r="J189" s="24"/>
      <c r="K189" s="24"/>
      <c r="L189" s="24"/>
      <c r="M189" s="24"/>
      <c r="N189" s="24"/>
      <c r="O189" s="24"/>
      <c r="P189" s="24"/>
      <c r="Q189" s="24"/>
      <c r="R189" s="24"/>
      <c r="S189" s="24"/>
      <c r="T189" s="24"/>
      <c r="U189" s="24"/>
      <c r="V189" s="24"/>
      <c r="W189" s="24"/>
      <c r="X189" s="24"/>
      <c r="Y189" s="24"/>
      <c r="Z189" s="24"/>
      <c r="AA189" s="24"/>
    </row>
    <row r="190">
      <c r="A190" s="26" t="s">
        <v>2506</v>
      </c>
      <c r="B190" s="26">
        <v>3.0</v>
      </c>
      <c r="C190" s="26" t="s">
        <v>2529</v>
      </c>
      <c r="D190" s="27">
        <f t="array" ref="D190">SUM((LEN(Sheet2!$K$2:$K$321) - LEN(SUBSTITUTE(Sheet2!$K$2:$K$321, "D3.3", ""))) / LEN("D3.3"))</f>
        <v>0</v>
      </c>
      <c r="E190" s="27">
        <f t="array" ref="E190">SUM((LEN(Sheet2!$M$2:$M$321) - LEN(SUBSTITUTE(Sheet2!$M$2:$M$321, "D3.3", ""))) / LEN("D3.3"))</f>
        <v>0</v>
      </c>
      <c r="F190" s="27">
        <f t="shared" si="1"/>
        <v>0</v>
      </c>
      <c r="G190" s="49"/>
      <c r="H190" s="24"/>
      <c r="I190" s="24"/>
      <c r="J190" s="24"/>
      <c r="K190" s="24"/>
      <c r="L190" s="24"/>
      <c r="M190" s="24"/>
      <c r="N190" s="24"/>
      <c r="O190" s="24"/>
      <c r="P190" s="24"/>
      <c r="Q190" s="24"/>
      <c r="R190" s="24"/>
      <c r="S190" s="24"/>
      <c r="T190" s="24"/>
      <c r="U190" s="24"/>
      <c r="V190" s="24"/>
      <c r="W190" s="24"/>
      <c r="X190" s="24"/>
      <c r="Y190" s="24"/>
      <c r="Z190" s="24"/>
      <c r="AA190" s="24"/>
    </row>
    <row r="191">
      <c r="A191" s="26" t="s">
        <v>2506</v>
      </c>
      <c r="B191" s="26">
        <v>3.0</v>
      </c>
      <c r="C191" s="26" t="s">
        <v>2530</v>
      </c>
      <c r="D191" s="27">
        <f t="array" ref="D191">SUM((LEN(Sheet2!$K$2:$K$321) - LEN(SUBSTITUTE(Sheet2!$K$2:$K$321, "D4.4", ""))) / LEN("D4.4"))</f>
        <v>0</v>
      </c>
      <c r="E191" s="27">
        <f t="array" ref="E191">SUM((LEN(Sheet2!$M$2:$M$321) - LEN(SUBSTITUTE(Sheet2!$M$2:$M$321, "D4.4", ""))) / LEN("D4.4"))</f>
        <v>0</v>
      </c>
      <c r="F191" s="27">
        <f t="shared" si="1"/>
        <v>0</v>
      </c>
      <c r="G191" s="49"/>
      <c r="H191" s="24"/>
      <c r="I191" s="24"/>
      <c r="J191" s="24"/>
      <c r="K191" s="24"/>
      <c r="L191" s="24"/>
      <c r="M191" s="24"/>
      <c r="N191" s="24"/>
      <c r="O191" s="24"/>
      <c r="P191" s="24"/>
      <c r="Q191" s="24"/>
      <c r="R191" s="24"/>
      <c r="S191" s="24"/>
      <c r="T191" s="24"/>
      <c r="U191" s="24"/>
      <c r="V191" s="24"/>
      <c r="W191" s="24"/>
      <c r="X191" s="24"/>
      <c r="Y191" s="24"/>
      <c r="Z191" s="24"/>
      <c r="AA191" s="24"/>
    </row>
    <row r="192">
      <c r="A192" s="26" t="s">
        <v>2506</v>
      </c>
      <c r="B192" s="26">
        <v>3.0</v>
      </c>
      <c r="C192" s="26" t="s">
        <v>2531</v>
      </c>
      <c r="D192" s="27">
        <f t="array" ref="D192">SUM((LEN(Sheet2!$K$2:$K$321) - LEN(SUBSTITUTE(Sheet2!$K$2:$K$321, "D3.5", ""))) / LEN("D3.5"))</f>
        <v>0</v>
      </c>
      <c r="E192" s="27">
        <f t="array" ref="E192">SUM((LEN(Sheet2!$M$2:$M$321) - LEN(SUBSTITUTE(Sheet2!$M$2:$M$321, "D3.5", ""))) / LEN("D3.5"))</f>
        <v>0</v>
      </c>
      <c r="F192" s="27">
        <f t="shared" si="1"/>
        <v>0</v>
      </c>
      <c r="G192" s="49"/>
      <c r="H192" s="24"/>
      <c r="I192" s="24"/>
      <c r="J192" s="24"/>
      <c r="K192" s="24"/>
      <c r="L192" s="24"/>
      <c r="M192" s="24"/>
      <c r="N192" s="24"/>
      <c r="O192" s="24"/>
      <c r="P192" s="24"/>
      <c r="Q192" s="24"/>
      <c r="R192" s="24"/>
      <c r="S192" s="24"/>
      <c r="T192" s="24"/>
      <c r="U192" s="24"/>
      <c r="V192" s="24"/>
      <c r="W192" s="24"/>
      <c r="X192" s="24"/>
      <c r="Y192" s="24"/>
      <c r="Z192" s="24"/>
      <c r="AA192" s="24"/>
    </row>
    <row r="193">
      <c r="A193" s="26" t="s">
        <v>2506</v>
      </c>
      <c r="B193" s="26">
        <v>3.0</v>
      </c>
      <c r="C193" s="26" t="s">
        <v>2532</v>
      </c>
      <c r="D193" s="27">
        <f t="array" ref="D193">SUM((LEN(Sheet2!$K$2:$K$321) - LEN(SUBSTITUTE(Sheet2!$K$2:$K$321, "D3.6", ""))) / LEN("D3.6"))</f>
        <v>0</v>
      </c>
      <c r="E193" s="27">
        <f t="array" ref="E193">SUM((LEN(Sheet2!$M$2:$M$321) - LEN(SUBSTITUTE(Sheet2!$M$2:$M$321, "D3.6", ""))) / LEN("D3.6"))</f>
        <v>0</v>
      </c>
      <c r="F193" s="27">
        <f t="shared" si="1"/>
        <v>0</v>
      </c>
      <c r="G193" s="49"/>
      <c r="H193" s="24"/>
      <c r="I193" s="24"/>
      <c r="J193" s="24"/>
      <c r="K193" s="24"/>
      <c r="L193" s="24"/>
      <c r="M193" s="24"/>
      <c r="N193" s="24"/>
      <c r="O193" s="24"/>
      <c r="P193" s="24"/>
      <c r="Q193" s="24"/>
      <c r="R193" s="24"/>
      <c r="S193" s="24"/>
      <c r="T193" s="24"/>
      <c r="U193" s="24"/>
      <c r="V193" s="24"/>
      <c r="W193" s="24"/>
      <c r="X193" s="24"/>
      <c r="Y193" s="24"/>
      <c r="Z193" s="24"/>
      <c r="AA193" s="24"/>
    </row>
    <row r="194">
      <c r="A194" s="26" t="s">
        <v>2506</v>
      </c>
      <c r="B194" s="26">
        <v>3.0</v>
      </c>
      <c r="C194" s="26" t="s">
        <v>2533</v>
      </c>
      <c r="D194" s="27">
        <f t="array" ref="D194">SUM((LEN(Sheet2!$K$2:$K$321) - LEN(SUBSTITUTE(Sheet2!$K$2:$K$321, "D3.7", ""))) / LEN("D3.7"))</f>
        <v>0</v>
      </c>
      <c r="E194" s="27">
        <f t="array" ref="E194">SUM((LEN(Sheet2!$M$2:$M$321) - LEN(SUBSTITUTE(Sheet2!$M$2:$M$321, "D3.7", ""))) / LEN("D3.7"))</f>
        <v>0</v>
      </c>
      <c r="F194" s="27">
        <f t="shared" si="1"/>
        <v>0</v>
      </c>
      <c r="G194" s="49"/>
      <c r="H194" s="24"/>
      <c r="I194" s="24"/>
      <c r="J194" s="24"/>
      <c r="K194" s="24"/>
      <c r="L194" s="24"/>
      <c r="M194" s="24"/>
      <c r="N194" s="24"/>
      <c r="O194" s="24"/>
      <c r="P194" s="24"/>
      <c r="Q194" s="24"/>
      <c r="R194" s="24"/>
      <c r="S194" s="24"/>
      <c r="T194" s="24"/>
      <c r="U194" s="24"/>
      <c r="V194" s="24"/>
      <c r="W194" s="24"/>
      <c r="X194" s="24"/>
      <c r="Y194" s="24"/>
      <c r="Z194" s="24"/>
      <c r="AA194" s="24"/>
    </row>
    <row r="195">
      <c r="A195" s="26" t="s">
        <v>2534</v>
      </c>
      <c r="B195" s="26">
        <v>1.0</v>
      </c>
      <c r="C195" s="26" t="s">
        <v>2539</v>
      </c>
      <c r="D195" s="27">
        <f t="array" ref="D195">SUM((LEN(Sheet2!$K$2:$K$321) - LEN(SUBSTITUTE(Sheet2!$K$2:$K$321, "E1.5", ""))) / LEN("E1.5"))</f>
        <v>0</v>
      </c>
      <c r="E195" s="27">
        <f t="array" ref="E195">SUM((LEN(Sheet2!$M$2:$M$321) - LEN(SUBSTITUTE(Sheet2!$M$2:$M$321, "E1.5", ""))) / LEN("E1.5"))</f>
        <v>0</v>
      </c>
      <c r="F195" s="27">
        <f t="shared" si="1"/>
        <v>0</v>
      </c>
      <c r="G195" s="49"/>
      <c r="H195" s="24"/>
      <c r="I195" s="24"/>
      <c r="J195" s="24"/>
      <c r="K195" s="24"/>
      <c r="L195" s="24"/>
      <c r="M195" s="24"/>
      <c r="N195" s="24"/>
      <c r="O195" s="24"/>
      <c r="P195" s="24"/>
      <c r="Q195" s="24"/>
      <c r="R195" s="24"/>
      <c r="S195" s="24"/>
      <c r="T195" s="24"/>
      <c r="U195" s="24"/>
      <c r="V195" s="24"/>
      <c r="W195" s="24"/>
      <c r="X195" s="24"/>
      <c r="Y195" s="24"/>
      <c r="Z195" s="24"/>
      <c r="AA195" s="24"/>
    </row>
    <row r="196">
      <c r="A196" s="26" t="s">
        <v>2534</v>
      </c>
      <c r="B196" s="26">
        <v>1.0</v>
      </c>
      <c r="C196" s="26" t="s">
        <v>2540</v>
      </c>
      <c r="D196" s="27">
        <f t="array" ref="D196">SUM((LEN(Sheet2!$K$2:$K$321) - LEN(SUBSTITUTE(Sheet2!$K$2:$K$321, "E1.6", ""))) / LEN("E1.6"))</f>
        <v>0</v>
      </c>
      <c r="E196" s="27">
        <f t="array" ref="E196">SUM((LEN(Sheet2!$M$2:$M$321) - LEN(SUBSTITUTE(Sheet2!$M$2:$M$321, "E1.6", ""))) / LEN("E1.6"))</f>
        <v>0</v>
      </c>
      <c r="F196" s="27">
        <f t="shared" si="1"/>
        <v>0</v>
      </c>
      <c r="G196" s="49"/>
      <c r="H196" s="24"/>
      <c r="I196" s="24"/>
      <c r="J196" s="24"/>
      <c r="K196" s="24"/>
      <c r="L196" s="24"/>
      <c r="M196" s="24"/>
      <c r="N196" s="24"/>
      <c r="O196" s="24"/>
      <c r="P196" s="24"/>
      <c r="Q196" s="24"/>
      <c r="R196" s="24"/>
      <c r="S196" s="24"/>
      <c r="T196" s="24"/>
      <c r="U196" s="24"/>
      <c r="V196" s="24"/>
      <c r="W196" s="24"/>
      <c r="X196" s="24"/>
      <c r="Y196" s="24"/>
      <c r="Z196" s="24"/>
      <c r="AA196" s="24"/>
    </row>
    <row r="197">
      <c r="A197" s="26" t="s">
        <v>2534</v>
      </c>
      <c r="B197" s="26">
        <v>1.0</v>
      </c>
      <c r="C197" s="26" t="s">
        <v>2541</v>
      </c>
      <c r="D197" s="27">
        <f t="array" ref="D197">SUM((LEN(Sheet2!$K$2:$K$321) - LEN(SUBSTITUTE(Sheet2!$K$2:$K$321, "E1.7", ""))) / LEN("E1.7"))</f>
        <v>0</v>
      </c>
      <c r="E197" s="27">
        <f t="array" ref="E197">SUM((LEN(Sheet2!$M$2:$M$321) - LEN(SUBSTITUTE(Sheet2!$M$2:$M$321, "E1.7", ""))) / LEN("E1.7"))</f>
        <v>0</v>
      </c>
      <c r="F197" s="27">
        <f t="shared" si="1"/>
        <v>0</v>
      </c>
      <c r="G197" s="49"/>
      <c r="H197" s="24"/>
      <c r="I197" s="24"/>
      <c r="J197" s="24"/>
      <c r="K197" s="24"/>
      <c r="L197" s="24"/>
      <c r="M197" s="24"/>
      <c r="N197" s="24"/>
      <c r="O197" s="24"/>
      <c r="P197" s="24"/>
      <c r="Q197" s="24"/>
      <c r="R197" s="24"/>
      <c r="S197" s="24"/>
      <c r="T197" s="24"/>
      <c r="U197" s="24"/>
      <c r="V197" s="24"/>
      <c r="W197" s="24"/>
      <c r="X197" s="24"/>
      <c r="Y197" s="24"/>
      <c r="Z197" s="24"/>
      <c r="AA197" s="24"/>
    </row>
    <row r="198">
      <c r="A198" s="26" t="s">
        <v>2534</v>
      </c>
      <c r="B198" s="26">
        <v>1.0</v>
      </c>
      <c r="C198" s="26" t="s">
        <v>2542</v>
      </c>
      <c r="D198" s="27">
        <f t="array" ref="D198">SUM((LEN(Sheet2!$K$2:$K$321) - LEN(SUBSTITUTE(Sheet2!$K$2:$K$321, "E1.8", ""))) / LEN("E1.8"))</f>
        <v>0</v>
      </c>
      <c r="E198" s="27">
        <f t="array" ref="E198">SUM((LEN(Sheet2!$M$2:$M$321) - LEN(SUBSTITUTE(Sheet2!$M$2:$M$321, "E1.8", ""))) / LEN("E1.8"))</f>
        <v>0</v>
      </c>
      <c r="F198" s="27">
        <f t="shared" si="1"/>
        <v>0</v>
      </c>
      <c r="G198" s="49"/>
      <c r="H198" s="24"/>
      <c r="I198" s="24"/>
      <c r="J198" s="24"/>
      <c r="K198" s="24"/>
      <c r="L198" s="24"/>
      <c r="M198" s="24"/>
      <c r="N198" s="24"/>
      <c r="O198" s="24"/>
      <c r="P198" s="24"/>
      <c r="Q198" s="24"/>
      <c r="R198" s="24"/>
      <c r="S198" s="24"/>
      <c r="T198" s="24"/>
      <c r="U198" s="24"/>
      <c r="V198" s="24"/>
      <c r="W198" s="24"/>
      <c r="X198" s="24"/>
      <c r="Y198" s="24"/>
      <c r="Z198" s="24"/>
      <c r="AA198" s="24"/>
    </row>
    <row r="199">
      <c r="A199" s="26" t="s">
        <v>2534</v>
      </c>
      <c r="B199" s="26">
        <v>1.0</v>
      </c>
      <c r="C199" s="26" t="s">
        <v>2543</v>
      </c>
      <c r="D199" s="27">
        <f t="array" ref="D199">SUM((LEN(Sheet2!$K$2:$K$321) - LEN(SUBSTITUTE(Sheet2!$K$2:$K$321, "E1.9", ""))) / LEN("E1.9"))</f>
        <v>0</v>
      </c>
      <c r="E199" s="27">
        <f t="array" ref="E199">SUM((LEN(Sheet2!$M$2:$M$321) - LEN(SUBSTITUTE(Sheet2!$M$2:$M$321, "E1.9", ""))) / LEN("E1.9"))</f>
        <v>0</v>
      </c>
      <c r="F199" s="27">
        <f t="shared" si="1"/>
        <v>0</v>
      </c>
      <c r="G199" s="49"/>
      <c r="H199" s="24"/>
      <c r="I199" s="24"/>
      <c r="J199" s="24"/>
      <c r="K199" s="24"/>
      <c r="L199" s="24"/>
      <c r="M199" s="24"/>
      <c r="N199" s="24"/>
      <c r="O199" s="24"/>
      <c r="P199" s="24"/>
      <c r="Q199" s="24"/>
      <c r="R199" s="24"/>
      <c r="S199" s="24"/>
      <c r="T199" s="24"/>
      <c r="U199" s="24"/>
      <c r="V199" s="24"/>
      <c r="W199" s="24"/>
      <c r="X199" s="24"/>
      <c r="Y199" s="24"/>
      <c r="Z199" s="24"/>
      <c r="AA199" s="24"/>
    </row>
    <row r="200">
      <c r="A200" s="26" t="s">
        <v>2534</v>
      </c>
      <c r="B200" s="26">
        <v>1.0</v>
      </c>
      <c r="C200" s="26" t="s">
        <v>2544</v>
      </c>
      <c r="D200" s="27">
        <f t="array" ref="D200">SUM((LEN(Sheet2!$K$2:$K$321) - LEN(SUBSTITUTE(Sheet2!$K$2:$K$321, "E1.10", ""))) / LEN("E1.10"))</f>
        <v>0</v>
      </c>
      <c r="E200" s="27">
        <f t="array" ref="E200">SUM((LEN(Sheet2!$M$2:$M$321) - LEN(SUBSTITUTE(Sheet2!$M$2:$M$321, "E1.10", ""))) / LEN("E1.10"))</f>
        <v>0</v>
      </c>
      <c r="F200" s="27">
        <f t="shared" si="1"/>
        <v>0</v>
      </c>
      <c r="G200" s="49"/>
      <c r="H200" s="24"/>
      <c r="I200" s="24"/>
      <c r="J200" s="24"/>
      <c r="K200" s="24"/>
      <c r="L200" s="24"/>
      <c r="M200" s="24"/>
      <c r="N200" s="24"/>
      <c r="O200" s="24"/>
      <c r="P200" s="24"/>
      <c r="Q200" s="24"/>
      <c r="R200" s="24"/>
      <c r="S200" s="24"/>
      <c r="T200" s="24"/>
      <c r="U200" s="24"/>
      <c r="V200" s="24"/>
      <c r="W200" s="24"/>
      <c r="X200" s="24"/>
      <c r="Y200" s="24"/>
      <c r="Z200" s="24"/>
      <c r="AA200" s="24"/>
    </row>
    <row r="201">
      <c r="A201" s="26" t="s">
        <v>2534</v>
      </c>
      <c r="B201" s="26">
        <v>1.0</v>
      </c>
      <c r="C201" s="26" t="s">
        <v>2545</v>
      </c>
      <c r="D201" s="27">
        <f t="array" ref="D201">SUM((LEN(Sheet2!$K$2:$K$321) - LEN(SUBSTITUTE(Sheet2!$K$2:$K$321, "E1.11", ""))) / LEN("E1.11"))</f>
        <v>0</v>
      </c>
      <c r="E201" s="27">
        <f t="array" ref="E201">SUM((LEN(Sheet2!$M$2:$M$321) - LEN(SUBSTITUTE(Sheet2!$M$2:$M$321, "E1.11", ""))) / LEN("E1.11"))</f>
        <v>0</v>
      </c>
      <c r="F201" s="27">
        <f t="shared" si="1"/>
        <v>0</v>
      </c>
      <c r="G201" s="49"/>
      <c r="H201" s="24"/>
      <c r="I201" s="24"/>
      <c r="J201" s="24"/>
      <c r="K201" s="24"/>
      <c r="L201" s="24"/>
      <c r="M201" s="24"/>
      <c r="N201" s="24"/>
      <c r="O201" s="24"/>
      <c r="P201" s="24"/>
      <c r="Q201" s="24"/>
      <c r="R201" s="24"/>
      <c r="S201" s="24"/>
      <c r="T201" s="24"/>
      <c r="U201" s="24"/>
      <c r="V201" s="24"/>
      <c r="W201" s="24"/>
      <c r="X201" s="24"/>
      <c r="Y201" s="24"/>
      <c r="Z201" s="24"/>
      <c r="AA201" s="24"/>
    </row>
    <row r="202">
      <c r="A202" s="26" t="s">
        <v>2534</v>
      </c>
      <c r="B202" s="26">
        <v>1.0</v>
      </c>
      <c r="C202" s="26" t="s">
        <v>2546</v>
      </c>
      <c r="D202" s="27">
        <f t="array" ref="D202">SUM((LEN(Sheet2!$K$2:$K$321) - LEN(SUBSTITUTE(Sheet2!$K$2:$K$321, "E1.12", ""))) / LEN("E1.12"))</f>
        <v>0</v>
      </c>
      <c r="E202" s="27">
        <f t="array" ref="E202">SUM((LEN(Sheet2!$M$2:$M$321) - LEN(SUBSTITUTE(Sheet2!$M$2:$M$321, "E1.12", ""))) / LEN("E1.12"))</f>
        <v>0</v>
      </c>
      <c r="F202" s="27">
        <f t="shared" si="1"/>
        <v>0</v>
      </c>
      <c r="G202" s="49"/>
      <c r="H202" s="24"/>
      <c r="I202" s="24"/>
      <c r="J202" s="24"/>
      <c r="K202" s="24"/>
      <c r="L202" s="24"/>
      <c r="M202" s="24"/>
      <c r="N202" s="24"/>
      <c r="O202" s="24"/>
      <c r="P202" s="24"/>
      <c r="Q202" s="24"/>
      <c r="R202" s="24"/>
      <c r="S202" s="24"/>
      <c r="T202" s="24"/>
      <c r="U202" s="24"/>
      <c r="V202" s="24"/>
      <c r="W202" s="24"/>
      <c r="X202" s="24"/>
      <c r="Y202" s="24"/>
      <c r="Z202" s="24"/>
      <c r="AA202" s="24"/>
    </row>
    <row r="203">
      <c r="A203" s="26" t="s">
        <v>2534</v>
      </c>
      <c r="B203" s="26">
        <v>1.0</v>
      </c>
      <c r="C203" s="26" t="s">
        <v>2547</v>
      </c>
      <c r="D203" s="27">
        <f t="array" ref="D203">SUM((LEN(Sheet2!$K$2:$K$321) - LEN(SUBSTITUTE(Sheet2!$K$2:$K$321, "E1.13", ""))) / LEN("E1.13"))</f>
        <v>0</v>
      </c>
      <c r="E203" s="27">
        <f t="array" ref="E203">SUM((LEN(Sheet2!$M$2:$M$321) - LEN(SUBSTITUTE(Sheet2!$M$2:$M$321, "E1.13", ""))) / LEN("E1.13"))</f>
        <v>0</v>
      </c>
      <c r="F203" s="27">
        <f t="shared" si="1"/>
        <v>0</v>
      </c>
      <c r="G203" s="49"/>
      <c r="H203" s="24"/>
      <c r="I203" s="24"/>
      <c r="J203" s="24"/>
      <c r="K203" s="24"/>
      <c r="L203" s="24"/>
      <c r="M203" s="24"/>
      <c r="N203" s="24"/>
      <c r="O203" s="24"/>
      <c r="P203" s="24"/>
      <c r="Q203" s="24"/>
      <c r="R203" s="24"/>
      <c r="S203" s="24"/>
      <c r="T203" s="24"/>
      <c r="U203" s="24"/>
      <c r="V203" s="24"/>
      <c r="W203" s="24"/>
      <c r="X203" s="24"/>
      <c r="Y203" s="24"/>
      <c r="Z203" s="24"/>
      <c r="AA203" s="24"/>
    </row>
    <row r="204">
      <c r="A204" s="26" t="s">
        <v>2534</v>
      </c>
      <c r="B204" s="26">
        <v>1.0</v>
      </c>
      <c r="C204" s="26" t="s">
        <v>2548</v>
      </c>
      <c r="D204" s="27">
        <f t="array" ref="D204">SUM((LEN(Sheet2!$K$2:$K$321) - LEN(SUBSTITUTE(Sheet2!$K$2:$K$321, "E1.14", ""))) / LEN("E1.14"))</f>
        <v>0</v>
      </c>
      <c r="E204" s="27">
        <f t="array" ref="E204">SUM((LEN(Sheet2!$M$2:$M$321) - LEN(SUBSTITUTE(Sheet2!$M$2:$M$321, "E1.14", ""))) / LEN("E1.14"))</f>
        <v>0</v>
      </c>
      <c r="F204" s="27">
        <f t="shared" si="1"/>
        <v>0</v>
      </c>
      <c r="G204" s="49"/>
      <c r="H204" s="24"/>
      <c r="I204" s="24"/>
      <c r="J204" s="24"/>
      <c r="K204" s="24"/>
      <c r="L204" s="24"/>
      <c r="M204" s="24"/>
      <c r="N204" s="24"/>
      <c r="O204" s="24"/>
      <c r="P204" s="24"/>
      <c r="Q204" s="24"/>
      <c r="R204" s="24"/>
      <c r="S204" s="24"/>
      <c r="T204" s="24"/>
      <c r="U204" s="24"/>
      <c r="V204" s="24"/>
      <c r="W204" s="24"/>
      <c r="X204" s="24"/>
      <c r="Y204" s="24"/>
      <c r="Z204" s="24"/>
      <c r="AA204" s="24"/>
    </row>
    <row r="205">
      <c r="A205" s="26" t="s">
        <v>2534</v>
      </c>
      <c r="B205" s="26">
        <v>1.0</v>
      </c>
      <c r="C205" s="26" t="s">
        <v>2549</v>
      </c>
      <c r="D205" s="27">
        <f t="array" ref="D205">SUM((LEN(Sheet2!$K$2:$K$321) - LEN(SUBSTITUTE(Sheet2!$K$2:$K$321, "E1.15", ""))) / LEN("E1.15"))</f>
        <v>0</v>
      </c>
      <c r="E205" s="27">
        <f t="array" ref="E205">SUM((LEN(Sheet2!$M$2:$M$321) - LEN(SUBSTITUTE(Sheet2!$M$2:$M$321, "E1.15", ""))) / LEN("E1.15"))</f>
        <v>0</v>
      </c>
      <c r="F205" s="27">
        <f t="shared" si="1"/>
        <v>0</v>
      </c>
      <c r="G205" s="49"/>
      <c r="H205" s="24"/>
      <c r="I205" s="24"/>
      <c r="J205" s="24"/>
      <c r="K205" s="24"/>
      <c r="L205" s="24"/>
      <c r="M205" s="24"/>
      <c r="N205" s="24"/>
      <c r="O205" s="24"/>
      <c r="P205" s="24"/>
      <c r="Q205" s="24"/>
      <c r="R205" s="24"/>
      <c r="S205" s="24"/>
      <c r="T205" s="24"/>
      <c r="U205" s="24"/>
      <c r="V205" s="24"/>
      <c r="W205" s="24"/>
      <c r="X205" s="24"/>
      <c r="Y205" s="24"/>
      <c r="Z205" s="24"/>
      <c r="AA205" s="24"/>
    </row>
    <row r="206">
      <c r="A206" s="26" t="s">
        <v>2534</v>
      </c>
      <c r="B206" s="26">
        <v>1.0</v>
      </c>
      <c r="C206" s="26" t="s">
        <v>2550</v>
      </c>
      <c r="D206" s="27">
        <f t="array" ref="D206">SUM((LEN(Sheet2!$K$2:$K$321) - LEN(SUBSTITUTE(Sheet2!$K$2:$K$321, "E1.16", ""))) / LEN("E1.16"))</f>
        <v>0</v>
      </c>
      <c r="E206" s="27">
        <f t="array" ref="E206">SUM((LEN(Sheet2!$M$2:$M$321) - LEN(SUBSTITUTE(Sheet2!$M$2:$M$321, "E1.16", ""))) / LEN("E1.16"))</f>
        <v>0</v>
      </c>
      <c r="F206" s="27">
        <f t="shared" si="1"/>
        <v>0</v>
      </c>
      <c r="G206" s="49"/>
      <c r="H206" s="24"/>
      <c r="I206" s="24"/>
      <c r="J206" s="24"/>
      <c r="K206" s="24"/>
      <c r="L206" s="24"/>
      <c r="M206" s="24"/>
      <c r="N206" s="24"/>
      <c r="O206" s="24"/>
      <c r="P206" s="24"/>
      <c r="Q206" s="24"/>
      <c r="R206" s="24"/>
      <c r="S206" s="24"/>
      <c r="T206" s="24"/>
      <c r="U206" s="24"/>
      <c r="V206" s="24"/>
      <c r="W206" s="24"/>
      <c r="X206" s="24"/>
      <c r="Y206" s="24"/>
      <c r="Z206" s="24"/>
      <c r="AA206" s="24"/>
    </row>
    <row r="207">
      <c r="A207" s="26" t="s">
        <v>2534</v>
      </c>
      <c r="B207" s="26">
        <v>1.0</v>
      </c>
      <c r="C207" s="26" t="s">
        <v>2551</v>
      </c>
      <c r="D207" s="27">
        <f t="array" ref="D207">SUM((LEN(Sheet2!$K$2:$K$321) - LEN(SUBSTITUTE(Sheet2!$K$2:$K$321, "E1.17", ""))) / LEN("E1.17"))</f>
        <v>0</v>
      </c>
      <c r="E207" s="27">
        <f t="array" ref="E207">SUM((LEN(Sheet2!$M$2:$M$321) - LEN(SUBSTITUTE(Sheet2!$M$2:$M$321, "E1.17", ""))) / LEN("E1.17"))</f>
        <v>0</v>
      </c>
      <c r="F207" s="27">
        <f t="shared" si="1"/>
        <v>0</v>
      </c>
      <c r="G207" s="49"/>
      <c r="H207" s="24"/>
      <c r="I207" s="24"/>
      <c r="J207" s="24"/>
      <c r="K207" s="24"/>
      <c r="L207" s="24"/>
      <c r="M207" s="24"/>
      <c r="N207" s="24"/>
      <c r="O207" s="24"/>
      <c r="P207" s="24"/>
      <c r="Q207" s="24"/>
      <c r="R207" s="24"/>
      <c r="S207" s="24"/>
      <c r="T207" s="24"/>
      <c r="U207" s="24"/>
      <c r="V207" s="24"/>
      <c r="W207" s="24"/>
      <c r="X207" s="24"/>
      <c r="Y207" s="24"/>
      <c r="Z207" s="24"/>
      <c r="AA207" s="24"/>
    </row>
    <row r="208">
      <c r="A208" s="26" t="s">
        <v>2534</v>
      </c>
      <c r="B208" s="26">
        <v>1.0</v>
      </c>
      <c r="C208" s="26" t="s">
        <v>2552</v>
      </c>
      <c r="D208" s="27">
        <f t="array" ref="D208">SUM((LEN(Sheet2!$K$2:$K$321) - LEN(SUBSTITUTE(Sheet2!$K$2:$K$321, "E1.18", ""))) / LEN("E1.18"))</f>
        <v>0</v>
      </c>
      <c r="E208" s="27">
        <f t="array" ref="E208">SUM((LEN(Sheet2!$M$2:$M$321) - LEN(SUBSTITUTE(Sheet2!$M$2:$M$321, "E1.18", ""))) / LEN("E1.18"))</f>
        <v>0</v>
      </c>
      <c r="F208" s="27">
        <f t="shared" si="1"/>
        <v>0</v>
      </c>
      <c r="G208" s="49"/>
      <c r="H208" s="24"/>
      <c r="I208" s="24"/>
      <c r="J208" s="24"/>
      <c r="K208" s="24"/>
      <c r="L208" s="24"/>
      <c r="M208" s="24"/>
      <c r="N208" s="24"/>
      <c r="O208" s="24"/>
      <c r="P208" s="24"/>
      <c r="Q208" s="24"/>
      <c r="R208" s="24"/>
      <c r="S208" s="24"/>
      <c r="T208" s="24"/>
      <c r="U208" s="24"/>
      <c r="V208" s="24"/>
      <c r="W208" s="24"/>
      <c r="X208" s="24"/>
      <c r="Y208" s="24"/>
      <c r="Z208" s="24"/>
      <c r="AA208" s="24"/>
    </row>
    <row r="209">
      <c r="A209" s="26" t="s">
        <v>2534</v>
      </c>
      <c r="B209" s="26">
        <v>1.0</v>
      </c>
      <c r="C209" s="26" t="s">
        <v>2553</v>
      </c>
      <c r="D209" s="27">
        <f t="array" ref="D209">SUM((LEN(Sheet2!$K$2:$K$321) - LEN(SUBSTITUTE(Sheet2!$K$2:$K$321, "E1.19", ""))) / LEN("E1.19"))</f>
        <v>0</v>
      </c>
      <c r="E209" s="27">
        <f t="array" ref="E209">SUM((LEN(Sheet2!$M$2:$M$321) - LEN(SUBSTITUTE(Sheet2!$M$2:$M$321, "E1.19", ""))) / LEN("E1.19"))</f>
        <v>0</v>
      </c>
      <c r="F209" s="27">
        <f t="shared" si="1"/>
        <v>0</v>
      </c>
      <c r="G209" s="49"/>
      <c r="H209" s="24"/>
      <c r="I209" s="24"/>
      <c r="J209" s="24"/>
      <c r="K209" s="24"/>
      <c r="L209" s="24"/>
      <c r="M209" s="24"/>
      <c r="N209" s="24"/>
      <c r="O209" s="24"/>
      <c r="P209" s="24"/>
      <c r="Q209" s="24"/>
      <c r="R209" s="24"/>
      <c r="S209" s="24"/>
      <c r="T209" s="24"/>
      <c r="U209" s="24"/>
      <c r="V209" s="24"/>
      <c r="W209" s="24"/>
      <c r="X209" s="24"/>
      <c r="Y209" s="24"/>
      <c r="Z209" s="24"/>
      <c r="AA209" s="24"/>
    </row>
    <row r="210">
      <c r="A210" s="26" t="s">
        <v>2534</v>
      </c>
      <c r="B210" s="26">
        <v>1.0</v>
      </c>
      <c r="C210" s="26" t="s">
        <v>2554</v>
      </c>
      <c r="D210" s="27">
        <f t="array" ref="D210">SUM((LEN(Sheet2!$K$2:$K$321) - LEN(SUBSTITUTE(Sheet2!$K$2:$K$321, "E1.20", ""))) / LEN("E1.20"))</f>
        <v>0</v>
      </c>
      <c r="E210" s="27">
        <f t="array" ref="E210">SUM((LEN(Sheet2!$M$2:$M$321) - LEN(SUBSTITUTE(Sheet2!$M$2:$M$321, "E1.20", ""))) / LEN("E1.20"))</f>
        <v>0</v>
      </c>
      <c r="F210" s="27">
        <f t="shared" si="1"/>
        <v>0</v>
      </c>
      <c r="G210" s="49"/>
      <c r="H210" s="24"/>
      <c r="I210" s="24"/>
      <c r="J210" s="24"/>
      <c r="K210" s="24"/>
      <c r="L210" s="24"/>
      <c r="M210" s="24"/>
      <c r="N210" s="24"/>
      <c r="O210" s="24"/>
      <c r="P210" s="24"/>
      <c r="Q210" s="24"/>
      <c r="R210" s="24"/>
      <c r="S210" s="24"/>
      <c r="T210" s="24"/>
      <c r="U210" s="24"/>
      <c r="V210" s="24"/>
      <c r="W210" s="24"/>
      <c r="X210" s="24"/>
      <c r="Y210" s="24"/>
      <c r="Z210" s="24"/>
      <c r="AA210" s="24"/>
    </row>
    <row r="211">
      <c r="A211" s="26" t="s">
        <v>2534</v>
      </c>
      <c r="B211" s="26">
        <v>2.0</v>
      </c>
      <c r="C211" s="26" t="s">
        <v>2559</v>
      </c>
      <c r="D211" s="27">
        <f t="array" ref="D211">SUM((LEN(Sheet2!$K$2:$K$321) - LEN(SUBSTITUTE(Sheet2!$K$2:$K$321, "E2.5", ""))) / LEN("E2.5"))</f>
        <v>0</v>
      </c>
      <c r="E211" s="27">
        <f t="array" ref="E211">SUM((LEN(Sheet2!$M$2:$M$321) - LEN(SUBSTITUTE(Sheet2!$M$2:$M$321, "E2.5", ""))) / LEN("E2.5"))</f>
        <v>0</v>
      </c>
      <c r="F211" s="27">
        <f t="shared" si="1"/>
        <v>0</v>
      </c>
      <c r="G211" s="49"/>
      <c r="H211" s="24"/>
      <c r="I211" s="24"/>
      <c r="J211" s="24"/>
      <c r="K211" s="24"/>
      <c r="L211" s="24"/>
      <c r="M211" s="24"/>
      <c r="N211" s="24"/>
      <c r="O211" s="24"/>
      <c r="P211" s="24"/>
      <c r="Q211" s="24"/>
      <c r="R211" s="24"/>
      <c r="S211" s="24"/>
      <c r="T211" s="24"/>
      <c r="U211" s="24"/>
      <c r="V211" s="24"/>
      <c r="W211" s="24"/>
      <c r="X211" s="24"/>
      <c r="Y211" s="24"/>
      <c r="Z211" s="24"/>
      <c r="AA211" s="24"/>
    </row>
    <row r="212">
      <c r="A212" s="26" t="s">
        <v>2534</v>
      </c>
      <c r="B212" s="26">
        <v>2.0</v>
      </c>
      <c r="C212" s="26" t="s">
        <v>2560</v>
      </c>
      <c r="D212" s="27">
        <f t="array" ref="D212">SUM((LEN(Sheet2!$K$2:$K$321) - LEN(SUBSTITUTE(Sheet2!$K$2:$K$321, "E2.6", ""))) / LEN("E2.6"))</f>
        <v>0</v>
      </c>
      <c r="E212" s="27">
        <f t="array" ref="E212">SUM((LEN(Sheet2!$M$2:$M$321) - LEN(SUBSTITUTE(Sheet2!$M$2:$M$321, "E2.6", ""))) / LEN("E2.6"))</f>
        <v>0</v>
      </c>
      <c r="F212" s="27">
        <f t="shared" si="1"/>
        <v>0</v>
      </c>
      <c r="G212" s="49"/>
      <c r="H212" s="24"/>
      <c r="I212" s="24"/>
      <c r="J212" s="24"/>
      <c r="K212" s="24"/>
      <c r="L212" s="24"/>
      <c r="M212" s="24"/>
      <c r="N212" s="24"/>
      <c r="O212" s="24"/>
      <c r="P212" s="24"/>
      <c r="Q212" s="24"/>
      <c r="R212" s="24"/>
      <c r="S212" s="24"/>
      <c r="T212" s="24"/>
      <c r="U212" s="24"/>
      <c r="V212" s="24"/>
      <c r="W212" s="24"/>
      <c r="X212" s="24"/>
      <c r="Y212" s="24"/>
      <c r="Z212" s="24"/>
      <c r="AA212" s="24"/>
    </row>
    <row r="213">
      <c r="A213" s="26" t="s">
        <v>2534</v>
      </c>
      <c r="B213" s="26">
        <v>2.0</v>
      </c>
      <c r="C213" s="26" t="s">
        <v>2561</v>
      </c>
      <c r="D213" s="27">
        <f t="array" ref="D213">SUM((LEN(Sheet2!$K$2:$K$321) - LEN(SUBSTITUTE(Sheet2!$K$2:$K$321, "E2.7", ""))) / LEN("E2.7"))</f>
        <v>0</v>
      </c>
      <c r="E213" s="27">
        <f t="array" ref="E213">SUM((LEN(Sheet2!$M$2:$M$321) - LEN(SUBSTITUTE(Sheet2!$M$2:$M$321, "E2.7", ""))) / LEN("E2.7"))</f>
        <v>0</v>
      </c>
      <c r="F213" s="27">
        <f t="shared" si="1"/>
        <v>0</v>
      </c>
      <c r="G213" s="49"/>
      <c r="H213" s="24"/>
      <c r="I213" s="24"/>
      <c r="J213" s="24"/>
      <c r="K213" s="24"/>
      <c r="L213" s="24"/>
      <c r="M213" s="24"/>
      <c r="N213" s="24"/>
      <c r="O213" s="24"/>
      <c r="P213" s="24"/>
      <c r="Q213" s="24"/>
      <c r="R213" s="24"/>
      <c r="S213" s="24"/>
      <c r="T213" s="24"/>
      <c r="U213" s="24"/>
      <c r="V213" s="24"/>
      <c r="W213" s="24"/>
      <c r="X213" s="24"/>
      <c r="Y213" s="24"/>
      <c r="Z213" s="24"/>
      <c r="AA213" s="24"/>
    </row>
    <row r="214">
      <c r="A214" s="26" t="s">
        <v>2534</v>
      </c>
      <c r="B214" s="26">
        <v>2.0</v>
      </c>
      <c r="C214" s="26" t="s">
        <v>2562</v>
      </c>
      <c r="D214" s="27">
        <f t="array" ref="D214">SUM((LEN(Sheet2!$K$2:$K$321) - LEN(SUBSTITUTE(Sheet2!$K$2:$K$321, "E2.8", ""))) / LEN("E2.8"))</f>
        <v>0</v>
      </c>
      <c r="E214" s="27">
        <f t="array" ref="E214">SUM((LEN(Sheet2!$M$2:$M$321) - LEN(SUBSTITUTE(Sheet2!$M$2:$M$321, "E2.8", ""))) / LEN("E2.8"))</f>
        <v>0</v>
      </c>
      <c r="F214" s="27">
        <f t="shared" si="1"/>
        <v>0</v>
      </c>
      <c r="G214" s="49"/>
      <c r="H214" s="24"/>
      <c r="I214" s="24"/>
      <c r="J214" s="24"/>
      <c r="K214" s="24"/>
      <c r="L214" s="24"/>
      <c r="M214" s="24"/>
      <c r="N214" s="24"/>
      <c r="O214" s="24"/>
      <c r="P214" s="24"/>
      <c r="Q214" s="24"/>
      <c r="R214" s="24"/>
      <c r="S214" s="24"/>
      <c r="T214" s="24"/>
      <c r="U214" s="24"/>
      <c r="V214" s="24"/>
      <c r="W214" s="24"/>
      <c r="X214" s="24"/>
      <c r="Y214" s="24"/>
      <c r="Z214" s="24"/>
      <c r="AA214" s="24"/>
    </row>
    <row r="215">
      <c r="A215" s="26" t="s">
        <v>2534</v>
      </c>
      <c r="B215" s="26">
        <v>2.0</v>
      </c>
      <c r="C215" s="26" t="s">
        <v>2563</v>
      </c>
      <c r="D215" s="27">
        <f t="array" ref="D215">SUM((LEN(Sheet2!$K$2:$K$321) - LEN(SUBSTITUTE(Sheet2!$K$2:$K$321, "E2.9", ""))) / LEN("E2.9"))</f>
        <v>0</v>
      </c>
      <c r="E215" s="27">
        <f t="array" ref="E215">SUM((LEN(Sheet2!$M$2:$M$321) - LEN(SUBSTITUTE(Sheet2!$M$2:$M$321, "E2.9", ""))) / LEN("E2.9"))</f>
        <v>0</v>
      </c>
      <c r="F215" s="27">
        <f t="shared" si="1"/>
        <v>0</v>
      </c>
      <c r="G215" s="49"/>
      <c r="H215" s="24"/>
      <c r="I215" s="24"/>
      <c r="J215" s="24"/>
      <c r="K215" s="24"/>
      <c r="L215" s="24"/>
      <c r="M215" s="24"/>
      <c r="N215" s="24"/>
      <c r="O215" s="24"/>
      <c r="P215" s="24"/>
      <c r="Q215" s="24"/>
      <c r="R215" s="24"/>
      <c r="S215" s="24"/>
      <c r="T215" s="24"/>
      <c r="U215" s="24"/>
      <c r="V215" s="24"/>
      <c r="W215" s="24"/>
      <c r="X215" s="24"/>
      <c r="Y215" s="24"/>
      <c r="Z215" s="24"/>
      <c r="AA215" s="24"/>
    </row>
    <row r="216">
      <c r="A216" s="26" t="s">
        <v>2534</v>
      </c>
      <c r="B216" s="26">
        <v>2.0</v>
      </c>
      <c r="C216" s="26" t="s">
        <v>2564</v>
      </c>
      <c r="D216" s="27">
        <f t="array" ref="D216">SUM((LEN(Sheet2!$K$2:$K$321) - LEN(SUBSTITUTE(Sheet2!$K$2:$K$321, "E2.10", ""))) / LEN("E2.10"))</f>
        <v>0</v>
      </c>
      <c r="E216" s="27">
        <f t="array" ref="E216">SUM((LEN(Sheet2!$M$2:$M$321) - LEN(SUBSTITUTE(Sheet2!$M$2:$M$321, "E2.10", ""))) / LEN("E2.10"))</f>
        <v>0</v>
      </c>
      <c r="F216" s="27">
        <f t="shared" si="1"/>
        <v>0</v>
      </c>
      <c r="G216" s="49"/>
      <c r="H216" s="24"/>
      <c r="I216" s="24"/>
      <c r="J216" s="24"/>
      <c r="K216" s="24"/>
      <c r="L216" s="24"/>
      <c r="M216" s="24"/>
      <c r="N216" s="24"/>
      <c r="O216" s="24"/>
      <c r="P216" s="24"/>
      <c r="Q216" s="24"/>
      <c r="R216" s="24"/>
      <c r="S216" s="24"/>
      <c r="T216" s="24"/>
      <c r="U216" s="24"/>
      <c r="V216" s="24"/>
      <c r="W216" s="24"/>
      <c r="X216" s="24"/>
      <c r="Y216" s="24"/>
      <c r="Z216" s="24"/>
      <c r="AA216" s="24"/>
    </row>
    <row r="217">
      <c r="A217" s="26" t="s">
        <v>2534</v>
      </c>
      <c r="B217" s="26">
        <v>2.0</v>
      </c>
      <c r="C217" s="26" t="s">
        <v>2565</v>
      </c>
      <c r="D217" s="27">
        <f t="array" ref="D217">SUM((LEN(Sheet2!$K$2:$K$321) - LEN(SUBSTITUTE(Sheet2!$K$2:$K$321, "E2.11", ""))) / LEN("E2.11"))</f>
        <v>0</v>
      </c>
      <c r="E217" s="27">
        <f t="array" ref="E217">SUM((LEN(Sheet2!$M$2:$M$321) - LEN(SUBSTITUTE(Sheet2!$M$2:$M$321, "E2.11", ""))) / LEN("E2.11"))</f>
        <v>0</v>
      </c>
      <c r="F217" s="27">
        <f t="shared" si="1"/>
        <v>0</v>
      </c>
      <c r="G217" s="49"/>
      <c r="H217" s="24"/>
      <c r="I217" s="24"/>
      <c r="J217" s="24"/>
      <c r="K217" s="24"/>
      <c r="L217" s="24"/>
      <c r="M217" s="24"/>
      <c r="N217" s="24"/>
      <c r="O217" s="24"/>
      <c r="P217" s="24"/>
      <c r="Q217" s="24"/>
      <c r="R217" s="24"/>
      <c r="S217" s="24"/>
      <c r="T217" s="24"/>
      <c r="U217" s="24"/>
      <c r="V217" s="24"/>
      <c r="W217" s="24"/>
      <c r="X217" s="24"/>
      <c r="Y217" s="24"/>
      <c r="Z217" s="24"/>
      <c r="AA217" s="24"/>
    </row>
    <row r="218">
      <c r="A218" s="24"/>
      <c r="B218" s="24"/>
      <c r="C218" s="24"/>
      <c r="D218" s="24"/>
      <c r="E218" s="24"/>
      <c r="F218" s="27"/>
      <c r="G218" s="49"/>
      <c r="H218" s="24"/>
      <c r="I218" s="24"/>
      <c r="J218" s="24"/>
      <c r="K218" s="24"/>
      <c r="L218" s="24"/>
      <c r="M218" s="24"/>
      <c r="N218" s="24"/>
      <c r="O218" s="24"/>
      <c r="P218" s="24"/>
      <c r="Q218" s="24"/>
      <c r="R218" s="24"/>
      <c r="S218" s="24"/>
      <c r="T218" s="24"/>
      <c r="U218" s="24"/>
      <c r="V218" s="24"/>
      <c r="W218" s="24"/>
      <c r="X218" s="24"/>
      <c r="Y218" s="24"/>
      <c r="Z218" s="24"/>
      <c r="AA218" s="24"/>
    </row>
    <row r="219">
      <c r="A219" s="24"/>
      <c r="B219" s="24"/>
      <c r="C219" s="24"/>
      <c r="D219" s="24"/>
      <c r="E219" s="24"/>
      <c r="F219" s="27"/>
      <c r="G219" s="49"/>
      <c r="H219" s="24"/>
      <c r="I219" s="24"/>
      <c r="J219" s="24"/>
      <c r="K219" s="24"/>
      <c r="L219" s="24"/>
      <c r="M219" s="24"/>
      <c r="N219" s="24"/>
      <c r="O219" s="24"/>
      <c r="P219" s="24"/>
      <c r="Q219" s="24"/>
      <c r="R219" s="24"/>
      <c r="S219" s="24"/>
      <c r="T219" s="24"/>
      <c r="U219" s="24"/>
      <c r="V219" s="24"/>
      <c r="W219" s="24"/>
      <c r="X219" s="24"/>
      <c r="Y219" s="24"/>
      <c r="Z219" s="24"/>
      <c r="AA219" s="24"/>
    </row>
    <row r="220">
      <c r="A220" s="24"/>
      <c r="B220" s="24"/>
      <c r="C220" s="24"/>
      <c r="D220" s="24"/>
      <c r="E220" s="24"/>
      <c r="F220" s="27"/>
      <c r="G220" s="49"/>
      <c r="H220" s="24"/>
      <c r="I220" s="24"/>
      <c r="J220" s="24"/>
      <c r="K220" s="24"/>
      <c r="L220" s="24"/>
      <c r="M220" s="24"/>
      <c r="N220" s="24"/>
      <c r="O220" s="24"/>
      <c r="P220" s="24"/>
      <c r="Q220" s="24"/>
      <c r="R220" s="24"/>
      <c r="S220" s="24"/>
      <c r="T220" s="24"/>
      <c r="U220" s="24"/>
      <c r="V220" s="24"/>
      <c r="W220" s="24"/>
      <c r="X220" s="24"/>
      <c r="Y220" s="24"/>
      <c r="Z220" s="24"/>
      <c r="AA220" s="24"/>
    </row>
    <row r="221">
      <c r="A221" s="24"/>
      <c r="B221" s="24"/>
      <c r="C221" s="24"/>
      <c r="D221" s="24"/>
      <c r="E221" s="24"/>
      <c r="F221" s="27"/>
      <c r="G221" s="49"/>
      <c r="H221" s="24"/>
      <c r="I221" s="24"/>
      <c r="J221" s="24"/>
      <c r="K221" s="24"/>
      <c r="L221" s="24"/>
      <c r="M221" s="24"/>
      <c r="N221" s="24"/>
      <c r="O221" s="24"/>
      <c r="P221" s="24"/>
      <c r="Q221" s="24"/>
      <c r="R221" s="24"/>
      <c r="S221" s="24"/>
      <c r="T221" s="24"/>
      <c r="U221" s="24"/>
      <c r="V221" s="24"/>
      <c r="W221" s="24"/>
      <c r="X221" s="24"/>
      <c r="Y221" s="24"/>
      <c r="Z221" s="24"/>
      <c r="AA221" s="24"/>
    </row>
    <row r="222">
      <c r="A222" s="24"/>
      <c r="B222" s="24"/>
      <c r="C222" s="24"/>
      <c r="D222" s="24"/>
      <c r="E222" s="24"/>
      <c r="F222" s="27"/>
      <c r="G222" s="49"/>
      <c r="H222" s="24"/>
      <c r="I222" s="24"/>
      <c r="J222" s="24"/>
      <c r="K222" s="24"/>
      <c r="L222" s="24"/>
      <c r="M222" s="24"/>
      <c r="N222" s="24"/>
      <c r="O222" s="24"/>
      <c r="P222" s="24"/>
      <c r="Q222" s="24"/>
      <c r="R222" s="24"/>
      <c r="S222" s="24"/>
      <c r="T222" s="24"/>
      <c r="U222" s="24"/>
      <c r="V222" s="24"/>
      <c r="W222" s="24"/>
      <c r="X222" s="24"/>
      <c r="Y222" s="24"/>
      <c r="Z222" s="24"/>
      <c r="AA222" s="24"/>
    </row>
    <row r="223">
      <c r="A223" s="24"/>
      <c r="B223" s="24"/>
      <c r="C223" s="24"/>
      <c r="D223" s="24"/>
      <c r="E223" s="24"/>
      <c r="F223" s="27"/>
      <c r="G223" s="49"/>
      <c r="H223" s="24"/>
      <c r="I223" s="24"/>
      <c r="J223" s="24"/>
      <c r="K223" s="24"/>
      <c r="L223" s="24"/>
      <c r="M223" s="24"/>
      <c r="N223" s="24"/>
      <c r="O223" s="24"/>
      <c r="P223" s="24"/>
      <c r="Q223" s="24"/>
      <c r="R223" s="24"/>
      <c r="S223" s="24"/>
      <c r="T223" s="24"/>
      <c r="U223" s="24"/>
      <c r="V223" s="24"/>
      <c r="W223" s="24"/>
      <c r="X223" s="24"/>
      <c r="Y223" s="24"/>
      <c r="Z223" s="24"/>
      <c r="AA223" s="24"/>
    </row>
    <row r="224">
      <c r="A224" s="24"/>
      <c r="B224" s="24"/>
      <c r="C224" s="24"/>
      <c r="D224" s="24"/>
      <c r="E224" s="24"/>
      <c r="F224" s="27"/>
      <c r="G224" s="49"/>
      <c r="H224" s="24"/>
      <c r="I224" s="24"/>
      <c r="J224" s="24"/>
      <c r="K224" s="24"/>
      <c r="L224" s="24"/>
      <c r="M224" s="24"/>
      <c r="N224" s="24"/>
      <c r="O224" s="24"/>
      <c r="P224" s="24"/>
      <c r="Q224" s="24"/>
      <c r="R224" s="24"/>
      <c r="S224" s="24"/>
      <c r="T224" s="24"/>
      <c r="U224" s="24"/>
      <c r="V224" s="24"/>
      <c r="W224" s="24"/>
      <c r="X224" s="24"/>
      <c r="Y224" s="24"/>
      <c r="Z224" s="24"/>
      <c r="AA224" s="24"/>
    </row>
    <row r="225">
      <c r="A225" s="24"/>
      <c r="B225" s="24"/>
      <c r="C225" s="24"/>
      <c r="D225" s="24"/>
      <c r="E225" s="24"/>
      <c r="F225" s="27"/>
      <c r="G225" s="49"/>
      <c r="H225" s="24"/>
      <c r="I225" s="24"/>
      <c r="J225" s="24"/>
      <c r="K225" s="24"/>
      <c r="L225" s="24"/>
      <c r="M225" s="24"/>
      <c r="N225" s="24"/>
      <c r="O225" s="24"/>
      <c r="P225" s="24"/>
      <c r="Q225" s="24"/>
      <c r="R225" s="24"/>
      <c r="S225" s="24"/>
      <c r="T225" s="24"/>
      <c r="U225" s="24"/>
      <c r="V225" s="24"/>
      <c r="W225" s="24"/>
      <c r="X225" s="24"/>
      <c r="Y225" s="24"/>
      <c r="Z225" s="24"/>
      <c r="AA225" s="24"/>
    </row>
    <row r="226">
      <c r="A226" s="24"/>
      <c r="B226" s="24"/>
      <c r="C226" s="24"/>
      <c r="D226" s="24"/>
      <c r="E226" s="24"/>
      <c r="F226" s="27"/>
      <c r="G226" s="49"/>
      <c r="H226" s="24"/>
      <c r="I226" s="24"/>
      <c r="J226" s="24"/>
      <c r="K226" s="24"/>
      <c r="L226" s="24"/>
      <c r="M226" s="24"/>
      <c r="N226" s="24"/>
      <c r="O226" s="24"/>
      <c r="P226" s="24"/>
      <c r="Q226" s="24"/>
      <c r="R226" s="24"/>
      <c r="S226" s="24"/>
      <c r="T226" s="24"/>
      <c r="U226" s="24"/>
      <c r="V226" s="24"/>
      <c r="W226" s="24"/>
      <c r="X226" s="24"/>
      <c r="Y226" s="24"/>
      <c r="Z226" s="24"/>
      <c r="AA226" s="24"/>
    </row>
    <row r="227">
      <c r="A227" s="24"/>
      <c r="B227" s="24"/>
      <c r="C227" s="24"/>
      <c r="D227" s="24"/>
      <c r="E227" s="24"/>
      <c r="F227" s="27"/>
      <c r="G227" s="49"/>
      <c r="H227" s="24"/>
      <c r="I227" s="24"/>
      <c r="J227" s="24"/>
      <c r="K227" s="24"/>
      <c r="L227" s="24"/>
      <c r="M227" s="24"/>
      <c r="N227" s="24"/>
      <c r="O227" s="24"/>
      <c r="P227" s="24"/>
      <c r="Q227" s="24"/>
      <c r="R227" s="24"/>
      <c r="S227" s="24"/>
      <c r="T227" s="24"/>
      <c r="U227" s="24"/>
      <c r="V227" s="24"/>
      <c r="W227" s="24"/>
      <c r="X227" s="24"/>
      <c r="Y227" s="24"/>
      <c r="Z227" s="24"/>
      <c r="AA227" s="24"/>
    </row>
    <row r="228">
      <c r="A228" s="24"/>
      <c r="B228" s="24"/>
      <c r="C228" s="24"/>
      <c r="D228" s="24"/>
      <c r="E228" s="24"/>
      <c r="F228" s="27"/>
      <c r="G228" s="49"/>
      <c r="H228" s="24"/>
      <c r="I228" s="24"/>
      <c r="J228" s="24"/>
      <c r="K228" s="24"/>
      <c r="L228" s="24"/>
      <c r="M228" s="24"/>
      <c r="N228" s="24"/>
      <c r="O228" s="24"/>
      <c r="P228" s="24"/>
      <c r="Q228" s="24"/>
      <c r="R228" s="24"/>
      <c r="S228" s="24"/>
      <c r="T228" s="24"/>
      <c r="U228" s="24"/>
      <c r="V228" s="24"/>
      <c r="W228" s="24"/>
      <c r="X228" s="24"/>
      <c r="Y228" s="24"/>
      <c r="Z228" s="24"/>
      <c r="AA228" s="24"/>
    </row>
    <row r="229">
      <c r="A229" s="24"/>
      <c r="B229" s="24"/>
      <c r="C229" s="24"/>
      <c r="D229" s="24"/>
      <c r="E229" s="24"/>
      <c r="F229" s="27"/>
      <c r="G229" s="49"/>
      <c r="H229" s="24"/>
      <c r="I229" s="24"/>
      <c r="J229" s="24"/>
      <c r="K229" s="24"/>
      <c r="L229" s="24"/>
      <c r="M229" s="24"/>
      <c r="N229" s="24"/>
      <c r="O229" s="24"/>
      <c r="P229" s="24"/>
      <c r="Q229" s="24"/>
      <c r="R229" s="24"/>
      <c r="S229" s="24"/>
      <c r="T229" s="24"/>
      <c r="U229" s="24"/>
      <c r="V229" s="24"/>
      <c r="W229" s="24"/>
      <c r="X229" s="24"/>
      <c r="Y229" s="24"/>
      <c r="Z229" s="24"/>
      <c r="AA229" s="24"/>
    </row>
    <row r="230">
      <c r="A230" s="24"/>
      <c r="B230" s="24"/>
      <c r="C230" s="24"/>
      <c r="D230" s="24"/>
      <c r="E230" s="24"/>
      <c r="F230" s="27"/>
      <c r="G230" s="49"/>
      <c r="H230" s="24"/>
      <c r="I230" s="24"/>
      <c r="J230" s="24"/>
      <c r="K230" s="24"/>
      <c r="L230" s="24"/>
      <c r="M230" s="24"/>
      <c r="N230" s="24"/>
      <c r="O230" s="24"/>
      <c r="P230" s="24"/>
      <c r="Q230" s="24"/>
      <c r="R230" s="24"/>
      <c r="S230" s="24"/>
      <c r="T230" s="24"/>
      <c r="U230" s="24"/>
      <c r="V230" s="24"/>
      <c r="W230" s="24"/>
      <c r="X230" s="24"/>
      <c r="Y230" s="24"/>
      <c r="Z230" s="24"/>
      <c r="AA230" s="24"/>
    </row>
    <row r="231">
      <c r="A231" s="24"/>
      <c r="B231" s="24"/>
      <c r="C231" s="24"/>
      <c r="D231" s="24"/>
      <c r="E231" s="24"/>
      <c r="F231" s="27"/>
      <c r="G231" s="49"/>
      <c r="H231" s="24"/>
      <c r="I231" s="24"/>
      <c r="J231" s="24"/>
      <c r="K231" s="24"/>
      <c r="L231" s="24"/>
      <c r="M231" s="24"/>
      <c r="N231" s="24"/>
      <c r="O231" s="24"/>
      <c r="P231" s="24"/>
      <c r="Q231" s="24"/>
      <c r="R231" s="24"/>
      <c r="S231" s="24"/>
      <c r="T231" s="24"/>
      <c r="U231" s="24"/>
      <c r="V231" s="24"/>
      <c r="W231" s="24"/>
      <c r="X231" s="24"/>
      <c r="Y231" s="24"/>
      <c r="Z231" s="24"/>
      <c r="AA231" s="24"/>
    </row>
    <row r="232">
      <c r="A232" s="24"/>
      <c r="B232" s="24"/>
      <c r="C232" s="24"/>
      <c r="D232" s="24"/>
      <c r="E232" s="24"/>
      <c r="F232" s="27"/>
      <c r="G232" s="49"/>
      <c r="H232" s="24"/>
      <c r="I232" s="24"/>
      <c r="J232" s="24"/>
      <c r="K232" s="24"/>
      <c r="L232" s="24"/>
      <c r="M232" s="24"/>
      <c r="N232" s="24"/>
      <c r="O232" s="24"/>
      <c r="P232" s="24"/>
      <c r="Q232" s="24"/>
      <c r="R232" s="24"/>
      <c r="S232" s="24"/>
      <c r="T232" s="24"/>
      <c r="U232" s="24"/>
      <c r="V232" s="24"/>
      <c r="W232" s="24"/>
      <c r="X232" s="24"/>
      <c r="Y232" s="24"/>
      <c r="Z232" s="24"/>
      <c r="AA232" s="24"/>
    </row>
    <row r="233">
      <c r="A233" s="24"/>
      <c r="B233" s="24"/>
      <c r="C233" s="24"/>
      <c r="D233" s="24"/>
      <c r="E233" s="24"/>
      <c r="F233" s="27"/>
      <c r="G233" s="49"/>
      <c r="H233" s="24"/>
      <c r="I233" s="24"/>
      <c r="J233" s="24"/>
      <c r="K233" s="24"/>
      <c r="L233" s="24"/>
      <c r="M233" s="24"/>
      <c r="N233" s="24"/>
      <c r="O233" s="24"/>
      <c r="P233" s="24"/>
      <c r="Q233" s="24"/>
      <c r="R233" s="24"/>
      <c r="S233" s="24"/>
      <c r="T233" s="24"/>
      <c r="U233" s="24"/>
      <c r="V233" s="24"/>
      <c r="W233" s="24"/>
      <c r="X233" s="24"/>
      <c r="Y233" s="24"/>
      <c r="Z233" s="24"/>
      <c r="AA233" s="24"/>
    </row>
    <row r="234">
      <c r="A234" s="24"/>
      <c r="B234" s="24"/>
      <c r="C234" s="24"/>
      <c r="D234" s="24"/>
      <c r="E234" s="24"/>
      <c r="F234" s="27"/>
      <c r="G234" s="49"/>
      <c r="H234" s="24"/>
      <c r="I234" s="24"/>
      <c r="J234" s="24"/>
      <c r="K234" s="24"/>
      <c r="L234" s="24"/>
      <c r="M234" s="24"/>
      <c r="N234" s="24"/>
      <c r="O234" s="24"/>
      <c r="P234" s="24"/>
      <c r="Q234" s="24"/>
      <c r="R234" s="24"/>
      <c r="S234" s="24"/>
      <c r="T234" s="24"/>
      <c r="U234" s="24"/>
      <c r="V234" s="24"/>
      <c r="W234" s="24"/>
      <c r="X234" s="24"/>
      <c r="Y234" s="24"/>
      <c r="Z234" s="24"/>
      <c r="AA234" s="24"/>
    </row>
    <row r="235">
      <c r="A235" s="24"/>
      <c r="B235" s="24"/>
      <c r="C235" s="24"/>
      <c r="D235" s="24"/>
      <c r="E235" s="24"/>
      <c r="F235" s="27"/>
      <c r="G235" s="49"/>
      <c r="H235" s="24"/>
      <c r="I235" s="24"/>
      <c r="J235" s="24"/>
      <c r="K235" s="24"/>
      <c r="L235" s="24"/>
      <c r="M235" s="24"/>
      <c r="N235" s="24"/>
      <c r="O235" s="24"/>
      <c r="P235" s="24"/>
      <c r="Q235" s="24"/>
      <c r="R235" s="24"/>
      <c r="S235" s="24"/>
      <c r="T235" s="24"/>
      <c r="U235" s="24"/>
      <c r="V235" s="24"/>
      <c r="W235" s="24"/>
      <c r="X235" s="24"/>
      <c r="Y235" s="24"/>
      <c r="Z235" s="24"/>
      <c r="AA235" s="24"/>
    </row>
    <row r="236">
      <c r="A236" s="24"/>
      <c r="B236" s="24"/>
      <c r="C236" s="24"/>
      <c r="D236" s="24"/>
      <c r="E236" s="24"/>
      <c r="F236" s="27"/>
      <c r="G236" s="49"/>
      <c r="H236" s="24"/>
      <c r="I236" s="24"/>
      <c r="J236" s="24"/>
      <c r="K236" s="24"/>
      <c r="L236" s="24"/>
      <c r="M236" s="24"/>
      <c r="N236" s="24"/>
      <c r="O236" s="24"/>
      <c r="P236" s="24"/>
      <c r="Q236" s="24"/>
      <c r="R236" s="24"/>
      <c r="S236" s="24"/>
      <c r="T236" s="24"/>
      <c r="U236" s="24"/>
      <c r="V236" s="24"/>
      <c r="W236" s="24"/>
      <c r="X236" s="24"/>
      <c r="Y236" s="24"/>
      <c r="Z236" s="24"/>
      <c r="AA236" s="24"/>
    </row>
    <row r="237">
      <c r="A237" s="24"/>
      <c r="B237" s="24"/>
      <c r="C237" s="24"/>
      <c r="D237" s="24"/>
      <c r="E237" s="24"/>
      <c r="F237" s="27"/>
      <c r="G237" s="49"/>
      <c r="H237" s="24"/>
      <c r="I237" s="24"/>
      <c r="J237" s="24"/>
      <c r="K237" s="24"/>
      <c r="L237" s="24"/>
      <c r="M237" s="24"/>
      <c r="N237" s="24"/>
      <c r="O237" s="24"/>
      <c r="P237" s="24"/>
      <c r="Q237" s="24"/>
      <c r="R237" s="24"/>
      <c r="S237" s="24"/>
      <c r="T237" s="24"/>
      <c r="U237" s="24"/>
      <c r="V237" s="24"/>
      <c r="W237" s="24"/>
      <c r="X237" s="24"/>
      <c r="Y237" s="24"/>
      <c r="Z237" s="24"/>
      <c r="AA237" s="24"/>
    </row>
    <row r="238">
      <c r="A238" s="24"/>
      <c r="B238" s="24"/>
      <c r="C238" s="24"/>
      <c r="D238" s="24"/>
      <c r="E238" s="24"/>
      <c r="F238" s="27"/>
      <c r="G238" s="49"/>
      <c r="H238" s="24"/>
      <c r="I238" s="24"/>
      <c r="J238" s="24"/>
      <c r="K238" s="24"/>
      <c r="L238" s="24"/>
      <c r="M238" s="24"/>
      <c r="N238" s="24"/>
      <c r="O238" s="24"/>
      <c r="P238" s="24"/>
      <c r="Q238" s="24"/>
      <c r="R238" s="24"/>
      <c r="S238" s="24"/>
      <c r="T238" s="24"/>
      <c r="U238" s="24"/>
      <c r="V238" s="24"/>
      <c r="W238" s="24"/>
      <c r="X238" s="24"/>
      <c r="Y238" s="24"/>
      <c r="Z238" s="24"/>
      <c r="AA238" s="24"/>
    </row>
    <row r="239">
      <c r="A239" s="24"/>
      <c r="B239" s="24"/>
      <c r="C239" s="24"/>
      <c r="D239" s="24"/>
      <c r="E239" s="24"/>
      <c r="F239" s="27"/>
      <c r="G239" s="49"/>
      <c r="H239" s="24"/>
      <c r="I239" s="24"/>
      <c r="J239" s="24"/>
      <c r="K239" s="24"/>
      <c r="L239" s="24"/>
      <c r="M239" s="24"/>
      <c r="N239" s="24"/>
      <c r="O239" s="24"/>
      <c r="P239" s="24"/>
      <c r="Q239" s="24"/>
      <c r="R239" s="24"/>
      <c r="S239" s="24"/>
      <c r="T239" s="24"/>
      <c r="U239" s="24"/>
      <c r="V239" s="24"/>
      <c r="W239" s="24"/>
      <c r="X239" s="24"/>
      <c r="Y239" s="24"/>
      <c r="Z239" s="24"/>
      <c r="AA239" s="24"/>
    </row>
    <row r="240">
      <c r="A240" s="24"/>
      <c r="B240" s="24"/>
      <c r="C240" s="24"/>
      <c r="D240" s="24"/>
      <c r="E240" s="24"/>
      <c r="F240" s="27"/>
      <c r="G240" s="49"/>
      <c r="H240" s="24"/>
      <c r="I240" s="24"/>
      <c r="J240" s="24"/>
      <c r="K240" s="24"/>
      <c r="L240" s="24"/>
      <c r="M240" s="24"/>
      <c r="N240" s="24"/>
      <c r="O240" s="24"/>
      <c r="P240" s="24"/>
      <c r="Q240" s="24"/>
      <c r="R240" s="24"/>
      <c r="S240" s="24"/>
      <c r="T240" s="24"/>
      <c r="U240" s="24"/>
      <c r="V240" s="24"/>
      <c r="W240" s="24"/>
      <c r="X240" s="24"/>
      <c r="Y240" s="24"/>
      <c r="Z240" s="24"/>
      <c r="AA240" s="24"/>
    </row>
    <row r="241">
      <c r="A241" s="24"/>
      <c r="B241" s="24"/>
      <c r="C241" s="24"/>
      <c r="D241" s="24"/>
      <c r="E241" s="24"/>
      <c r="F241" s="27"/>
      <c r="G241" s="49"/>
      <c r="H241" s="24"/>
      <c r="I241" s="24"/>
      <c r="J241" s="24"/>
      <c r="K241" s="24"/>
      <c r="L241" s="24"/>
      <c r="M241" s="24"/>
      <c r="N241" s="24"/>
      <c r="O241" s="24"/>
      <c r="P241" s="24"/>
      <c r="Q241" s="24"/>
      <c r="R241" s="24"/>
      <c r="S241" s="24"/>
      <c r="T241" s="24"/>
      <c r="U241" s="24"/>
      <c r="V241" s="24"/>
      <c r="W241" s="24"/>
      <c r="X241" s="24"/>
      <c r="Y241" s="24"/>
      <c r="Z241" s="24"/>
      <c r="AA241" s="24"/>
    </row>
    <row r="242">
      <c r="A242" s="24"/>
      <c r="B242" s="24"/>
      <c r="C242" s="24"/>
      <c r="D242" s="24"/>
      <c r="E242" s="24"/>
      <c r="F242" s="27"/>
      <c r="G242" s="49"/>
      <c r="H242" s="24"/>
      <c r="I242" s="24"/>
      <c r="J242" s="24"/>
      <c r="K242" s="24"/>
      <c r="L242" s="24"/>
      <c r="M242" s="24"/>
      <c r="N242" s="24"/>
      <c r="O242" s="24"/>
      <c r="P242" s="24"/>
      <c r="Q242" s="24"/>
      <c r="R242" s="24"/>
      <c r="S242" s="24"/>
      <c r="T242" s="24"/>
      <c r="U242" s="24"/>
      <c r="V242" s="24"/>
      <c r="W242" s="24"/>
      <c r="X242" s="24"/>
      <c r="Y242" s="24"/>
      <c r="Z242" s="24"/>
      <c r="AA242" s="24"/>
    </row>
    <row r="243">
      <c r="A243" s="24"/>
      <c r="B243" s="24"/>
      <c r="C243" s="24"/>
      <c r="D243" s="24"/>
      <c r="E243" s="24"/>
      <c r="F243" s="27"/>
      <c r="G243" s="49"/>
      <c r="H243" s="24"/>
      <c r="I243" s="24"/>
      <c r="J243" s="24"/>
      <c r="K243" s="24"/>
      <c r="L243" s="24"/>
      <c r="M243" s="24"/>
      <c r="N243" s="24"/>
      <c r="O243" s="24"/>
      <c r="P243" s="24"/>
      <c r="Q243" s="24"/>
      <c r="R243" s="24"/>
      <c r="S243" s="24"/>
      <c r="T243" s="24"/>
      <c r="U243" s="24"/>
      <c r="V243" s="24"/>
      <c r="W243" s="24"/>
      <c r="X243" s="24"/>
      <c r="Y243" s="24"/>
      <c r="Z243" s="24"/>
      <c r="AA243" s="24"/>
    </row>
    <row r="244">
      <c r="A244" s="24"/>
      <c r="B244" s="24"/>
      <c r="C244" s="24"/>
      <c r="D244" s="24"/>
      <c r="E244" s="24"/>
      <c r="F244" s="27"/>
      <c r="G244" s="49"/>
      <c r="H244" s="24"/>
      <c r="I244" s="24"/>
      <c r="J244" s="24"/>
      <c r="K244" s="24"/>
      <c r="L244" s="24"/>
      <c r="M244" s="24"/>
      <c r="N244" s="24"/>
      <c r="O244" s="24"/>
      <c r="P244" s="24"/>
      <c r="Q244" s="24"/>
      <c r="R244" s="24"/>
      <c r="S244" s="24"/>
      <c r="T244" s="24"/>
      <c r="U244" s="24"/>
      <c r="V244" s="24"/>
      <c r="W244" s="24"/>
      <c r="X244" s="24"/>
      <c r="Y244" s="24"/>
      <c r="Z244" s="24"/>
      <c r="AA244" s="24"/>
    </row>
    <row r="245">
      <c r="A245" s="24"/>
      <c r="B245" s="24"/>
      <c r="C245" s="24"/>
      <c r="D245" s="24"/>
      <c r="E245" s="24"/>
      <c r="F245" s="27"/>
      <c r="G245" s="49"/>
      <c r="H245" s="24"/>
      <c r="I245" s="24"/>
      <c r="J245" s="24"/>
      <c r="K245" s="24"/>
      <c r="L245" s="24"/>
      <c r="M245" s="24"/>
      <c r="N245" s="24"/>
      <c r="O245" s="24"/>
      <c r="P245" s="24"/>
      <c r="Q245" s="24"/>
      <c r="R245" s="24"/>
      <c r="S245" s="24"/>
      <c r="T245" s="24"/>
      <c r="U245" s="24"/>
      <c r="V245" s="24"/>
      <c r="W245" s="24"/>
      <c r="X245" s="24"/>
      <c r="Y245" s="24"/>
      <c r="Z245" s="24"/>
      <c r="AA245" s="24"/>
    </row>
    <row r="246">
      <c r="A246" s="24"/>
      <c r="B246" s="24"/>
      <c r="C246" s="24"/>
      <c r="D246" s="24"/>
      <c r="E246" s="24"/>
      <c r="F246" s="27"/>
      <c r="G246" s="49"/>
      <c r="H246" s="24"/>
      <c r="I246" s="24"/>
      <c r="J246" s="24"/>
      <c r="K246" s="24"/>
      <c r="L246" s="24"/>
      <c r="M246" s="24"/>
      <c r="N246" s="24"/>
      <c r="O246" s="24"/>
      <c r="P246" s="24"/>
      <c r="Q246" s="24"/>
      <c r="R246" s="24"/>
      <c r="S246" s="24"/>
      <c r="T246" s="24"/>
      <c r="U246" s="24"/>
      <c r="V246" s="24"/>
      <c r="W246" s="24"/>
      <c r="X246" s="24"/>
      <c r="Y246" s="24"/>
      <c r="Z246" s="24"/>
      <c r="AA246" s="24"/>
    </row>
    <row r="247">
      <c r="A247" s="24"/>
      <c r="B247" s="24"/>
      <c r="C247" s="24"/>
      <c r="D247" s="24"/>
      <c r="E247" s="24"/>
      <c r="F247" s="27"/>
      <c r="G247" s="49"/>
      <c r="H247" s="24"/>
      <c r="I247" s="24"/>
      <c r="J247" s="24"/>
      <c r="K247" s="24"/>
      <c r="L247" s="24"/>
      <c r="M247" s="24"/>
      <c r="N247" s="24"/>
      <c r="O247" s="24"/>
      <c r="P247" s="24"/>
      <c r="Q247" s="24"/>
      <c r="R247" s="24"/>
      <c r="S247" s="24"/>
      <c r="T247" s="24"/>
      <c r="U247" s="24"/>
      <c r="V247" s="24"/>
      <c r="W247" s="24"/>
      <c r="X247" s="24"/>
      <c r="Y247" s="24"/>
      <c r="Z247" s="24"/>
      <c r="AA247" s="24"/>
    </row>
    <row r="248">
      <c r="A248" s="24"/>
      <c r="B248" s="24"/>
      <c r="C248" s="24"/>
      <c r="D248" s="24"/>
      <c r="E248" s="24"/>
      <c r="F248" s="27"/>
      <c r="G248" s="49"/>
      <c r="H248" s="24"/>
      <c r="I248" s="24"/>
      <c r="J248" s="24"/>
      <c r="K248" s="24"/>
      <c r="L248" s="24"/>
      <c r="M248" s="24"/>
      <c r="N248" s="24"/>
      <c r="O248" s="24"/>
      <c r="P248" s="24"/>
      <c r="Q248" s="24"/>
      <c r="R248" s="24"/>
      <c r="S248" s="24"/>
      <c r="T248" s="24"/>
      <c r="U248" s="24"/>
      <c r="V248" s="24"/>
      <c r="W248" s="24"/>
      <c r="X248" s="24"/>
      <c r="Y248" s="24"/>
      <c r="Z248" s="24"/>
      <c r="AA248" s="24"/>
    </row>
    <row r="249">
      <c r="A249" s="24"/>
      <c r="B249" s="24"/>
      <c r="C249" s="24"/>
      <c r="D249" s="24"/>
      <c r="E249" s="24"/>
      <c r="F249" s="27"/>
      <c r="G249" s="49"/>
      <c r="H249" s="24"/>
      <c r="I249" s="24"/>
      <c r="J249" s="24"/>
      <c r="K249" s="24"/>
      <c r="L249" s="24"/>
      <c r="M249" s="24"/>
      <c r="N249" s="24"/>
      <c r="O249" s="24"/>
      <c r="P249" s="24"/>
      <c r="Q249" s="24"/>
      <c r="R249" s="24"/>
      <c r="S249" s="24"/>
      <c r="T249" s="24"/>
      <c r="U249" s="24"/>
      <c r="V249" s="24"/>
      <c r="W249" s="24"/>
      <c r="X249" s="24"/>
      <c r="Y249" s="24"/>
      <c r="Z249" s="24"/>
      <c r="AA249" s="24"/>
    </row>
    <row r="250">
      <c r="A250" s="24"/>
      <c r="B250" s="24"/>
      <c r="C250" s="24"/>
      <c r="D250" s="24"/>
      <c r="E250" s="24"/>
      <c r="F250" s="27"/>
      <c r="G250" s="49"/>
      <c r="H250" s="24"/>
      <c r="I250" s="24"/>
      <c r="J250" s="24"/>
      <c r="K250" s="24"/>
      <c r="L250" s="24"/>
      <c r="M250" s="24"/>
      <c r="N250" s="24"/>
      <c r="O250" s="24"/>
      <c r="P250" s="24"/>
      <c r="Q250" s="24"/>
      <c r="R250" s="24"/>
      <c r="S250" s="24"/>
      <c r="T250" s="24"/>
      <c r="U250" s="24"/>
      <c r="V250" s="24"/>
      <c r="W250" s="24"/>
      <c r="X250" s="24"/>
      <c r="Y250" s="24"/>
      <c r="Z250" s="24"/>
      <c r="AA250" s="24"/>
    </row>
    <row r="251">
      <c r="A251" s="24"/>
      <c r="B251" s="24"/>
      <c r="C251" s="24"/>
      <c r="D251" s="24"/>
      <c r="E251" s="24"/>
      <c r="F251" s="27"/>
      <c r="G251" s="49"/>
      <c r="H251" s="24"/>
      <c r="I251" s="24"/>
      <c r="J251" s="24"/>
      <c r="K251" s="24"/>
      <c r="L251" s="24"/>
      <c r="M251" s="24"/>
      <c r="N251" s="24"/>
      <c r="O251" s="24"/>
      <c r="P251" s="24"/>
      <c r="Q251" s="24"/>
      <c r="R251" s="24"/>
      <c r="S251" s="24"/>
      <c r="T251" s="24"/>
      <c r="U251" s="24"/>
      <c r="V251" s="24"/>
      <c r="W251" s="24"/>
      <c r="X251" s="24"/>
      <c r="Y251" s="24"/>
      <c r="Z251" s="24"/>
      <c r="AA251" s="24"/>
    </row>
    <row r="252">
      <c r="A252" s="24"/>
      <c r="B252" s="24"/>
      <c r="C252" s="24"/>
      <c r="D252" s="24"/>
      <c r="E252" s="24"/>
      <c r="F252" s="27"/>
      <c r="G252" s="49"/>
      <c r="H252" s="24"/>
      <c r="I252" s="24"/>
      <c r="J252" s="24"/>
      <c r="K252" s="24"/>
      <c r="L252" s="24"/>
      <c r="M252" s="24"/>
      <c r="N252" s="24"/>
      <c r="O252" s="24"/>
      <c r="P252" s="24"/>
      <c r="Q252" s="24"/>
      <c r="R252" s="24"/>
      <c r="S252" s="24"/>
      <c r="T252" s="24"/>
      <c r="U252" s="24"/>
      <c r="V252" s="24"/>
      <c r="W252" s="24"/>
      <c r="X252" s="24"/>
      <c r="Y252" s="24"/>
      <c r="Z252" s="24"/>
      <c r="AA252" s="24"/>
    </row>
    <row r="253">
      <c r="A253" s="24"/>
      <c r="B253" s="24"/>
      <c r="C253" s="24"/>
      <c r="D253" s="24"/>
      <c r="E253" s="24"/>
      <c r="F253" s="27"/>
      <c r="G253" s="49"/>
      <c r="H253" s="24"/>
      <c r="I253" s="24"/>
      <c r="J253" s="24"/>
      <c r="K253" s="24"/>
      <c r="L253" s="24"/>
      <c r="M253" s="24"/>
      <c r="N253" s="24"/>
      <c r="O253" s="24"/>
      <c r="P253" s="24"/>
      <c r="Q253" s="24"/>
      <c r="R253" s="24"/>
      <c r="S253" s="24"/>
      <c r="T253" s="24"/>
      <c r="U253" s="24"/>
      <c r="V253" s="24"/>
      <c r="W253" s="24"/>
      <c r="X253" s="24"/>
      <c r="Y253" s="24"/>
      <c r="Z253" s="24"/>
      <c r="AA253" s="24"/>
    </row>
    <row r="254">
      <c r="A254" s="24"/>
      <c r="B254" s="24"/>
      <c r="C254" s="24"/>
      <c r="D254" s="24"/>
      <c r="E254" s="24"/>
      <c r="F254" s="27"/>
      <c r="G254" s="49"/>
      <c r="H254" s="24"/>
      <c r="I254" s="24"/>
      <c r="J254" s="24"/>
      <c r="K254" s="24"/>
      <c r="L254" s="24"/>
      <c r="M254" s="24"/>
      <c r="N254" s="24"/>
      <c r="O254" s="24"/>
      <c r="P254" s="24"/>
      <c r="Q254" s="24"/>
      <c r="R254" s="24"/>
      <c r="S254" s="24"/>
      <c r="T254" s="24"/>
      <c r="U254" s="24"/>
      <c r="V254" s="24"/>
      <c r="W254" s="24"/>
      <c r="X254" s="24"/>
      <c r="Y254" s="24"/>
      <c r="Z254" s="24"/>
      <c r="AA254" s="24"/>
    </row>
    <row r="255">
      <c r="A255" s="24"/>
      <c r="B255" s="24"/>
      <c r="C255" s="24"/>
      <c r="D255" s="24"/>
      <c r="E255" s="24"/>
      <c r="F255" s="27"/>
      <c r="G255" s="49"/>
      <c r="H255" s="24"/>
      <c r="I255" s="24"/>
      <c r="J255" s="24"/>
      <c r="K255" s="24"/>
      <c r="L255" s="24"/>
      <c r="M255" s="24"/>
      <c r="N255" s="24"/>
      <c r="O255" s="24"/>
      <c r="P255" s="24"/>
      <c r="Q255" s="24"/>
      <c r="R255" s="24"/>
      <c r="S255" s="24"/>
      <c r="T255" s="24"/>
      <c r="U255" s="24"/>
      <c r="V255" s="24"/>
      <c r="W255" s="24"/>
      <c r="X255" s="24"/>
      <c r="Y255" s="24"/>
      <c r="Z255" s="24"/>
      <c r="AA255" s="24"/>
    </row>
    <row r="256">
      <c r="A256" s="24"/>
      <c r="B256" s="24"/>
      <c r="C256" s="24"/>
      <c r="D256" s="24"/>
      <c r="E256" s="24"/>
      <c r="F256" s="27"/>
      <c r="G256" s="49"/>
      <c r="H256" s="24"/>
      <c r="I256" s="24"/>
      <c r="J256" s="24"/>
      <c r="K256" s="24"/>
      <c r="L256" s="24"/>
      <c r="M256" s="24"/>
      <c r="N256" s="24"/>
      <c r="O256" s="24"/>
      <c r="P256" s="24"/>
      <c r="Q256" s="24"/>
      <c r="R256" s="24"/>
      <c r="S256" s="24"/>
      <c r="T256" s="24"/>
      <c r="U256" s="24"/>
      <c r="V256" s="24"/>
      <c r="W256" s="24"/>
      <c r="X256" s="24"/>
      <c r="Y256" s="24"/>
      <c r="Z256" s="24"/>
      <c r="AA256" s="24"/>
    </row>
    <row r="257">
      <c r="A257" s="24"/>
      <c r="B257" s="24"/>
      <c r="C257" s="24"/>
      <c r="D257" s="24"/>
      <c r="E257" s="24"/>
      <c r="F257" s="27"/>
      <c r="G257" s="49"/>
      <c r="H257" s="24"/>
      <c r="I257" s="24"/>
      <c r="J257" s="24"/>
      <c r="K257" s="24"/>
      <c r="L257" s="24"/>
      <c r="M257" s="24"/>
      <c r="N257" s="24"/>
      <c r="O257" s="24"/>
      <c r="P257" s="24"/>
      <c r="Q257" s="24"/>
      <c r="R257" s="24"/>
      <c r="S257" s="24"/>
      <c r="T257" s="24"/>
      <c r="U257" s="24"/>
      <c r="V257" s="24"/>
      <c r="W257" s="24"/>
      <c r="X257" s="24"/>
      <c r="Y257" s="24"/>
      <c r="Z257" s="24"/>
      <c r="AA257" s="24"/>
    </row>
    <row r="258">
      <c r="A258" s="24"/>
      <c r="B258" s="24"/>
      <c r="C258" s="24"/>
      <c r="D258" s="24"/>
      <c r="E258" s="24"/>
      <c r="F258" s="27"/>
      <c r="G258" s="49"/>
      <c r="H258" s="24"/>
      <c r="I258" s="24"/>
      <c r="J258" s="24"/>
      <c r="K258" s="24"/>
      <c r="L258" s="24"/>
      <c r="M258" s="24"/>
      <c r="N258" s="24"/>
      <c r="O258" s="24"/>
      <c r="P258" s="24"/>
      <c r="Q258" s="24"/>
      <c r="R258" s="24"/>
      <c r="S258" s="24"/>
      <c r="T258" s="24"/>
      <c r="U258" s="24"/>
      <c r="V258" s="24"/>
      <c r="W258" s="24"/>
      <c r="X258" s="24"/>
      <c r="Y258" s="24"/>
      <c r="Z258" s="24"/>
      <c r="AA258" s="24"/>
    </row>
    <row r="259">
      <c r="A259" s="24"/>
      <c r="B259" s="24"/>
      <c r="C259" s="24"/>
      <c r="D259" s="24"/>
      <c r="E259" s="24"/>
      <c r="F259" s="27"/>
      <c r="G259" s="49"/>
      <c r="H259" s="24"/>
      <c r="I259" s="24"/>
      <c r="J259" s="24"/>
      <c r="K259" s="24"/>
      <c r="L259" s="24"/>
      <c r="M259" s="24"/>
      <c r="N259" s="24"/>
      <c r="O259" s="24"/>
      <c r="P259" s="24"/>
      <c r="Q259" s="24"/>
      <c r="R259" s="24"/>
      <c r="S259" s="24"/>
      <c r="T259" s="24"/>
      <c r="U259" s="24"/>
      <c r="V259" s="24"/>
      <c r="W259" s="24"/>
      <c r="X259" s="24"/>
      <c r="Y259" s="24"/>
      <c r="Z259" s="24"/>
      <c r="AA259" s="24"/>
    </row>
    <row r="260">
      <c r="A260" s="24"/>
      <c r="B260" s="24"/>
      <c r="C260" s="24"/>
      <c r="D260" s="24"/>
      <c r="E260" s="24"/>
      <c r="F260" s="27"/>
      <c r="G260" s="49"/>
      <c r="H260" s="24"/>
      <c r="I260" s="24"/>
      <c r="J260" s="24"/>
      <c r="K260" s="24"/>
      <c r="L260" s="24"/>
      <c r="M260" s="24"/>
      <c r="N260" s="24"/>
      <c r="O260" s="24"/>
      <c r="P260" s="24"/>
      <c r="Q260" s="24"/>
      <c r="R260" s="24"/>
      <c r="S260" s="24"/>
      <c r="T260" s="24"/>
      <c r="U260" s="24"/>
      <c r="V260" s="24"/>
      <c r="W260" s="24"/>
      <c r="X260" s="24"/>
      <c r="Y260" s="24"/>
      <c r="Z260" s="24"/>
      <c r="AA260" s="24"/>
    </row>
    <row r="261">
      <c r="A261" s="24"/>
      <c r="B261" s="24"/>
      <c r="C261" s="24"/>
      <c r="D261" s="24"/>
      <c r="E261" s="24"/>
      <c r="F261" s="27"/>
      <c r="G261" s="49"/>
      <c r="H261" s="24"/>
      <c r="I261" s="24"/>
      <c r="J261" s="24"/>
      <c r="K261" s="24"/>
      <c r="L261" s="24"/>
      <c r="M261" s="24"/>
      <c r="N261" s="24"/>
      <c r="O261" s="24"/>
      <c r="P261" s="24"/>
      <c r="Q261" s="24"/>
      <c r="R261" s="24"/>
      <c r="S261" s="24"/>
      <c r="T261" s="24"/>
      <c r="U261" s="24"/>
      <c r="V261" s="24"/>
      <c r="W261" s="24"/>
      <c r="X261" s="24"/>
      <c r="Y261" s="24"/>
      <c r="Z261" s="24"/>
      <c r="AA261" s="24"/>
    </row>
    <row r="262">
      <c r="A262" s="24"/>
      <c r="B262" s="24"/>
      <c r="C262" s="24"/>
      <c r="D262" s="24"/>
      <c r="E262" s="24"/>
      <c r="F262" s="27"/>
      <c r="G262" s="49"/>
      <c r="H262" s="24"/>
      <c r="I262" s="24"/>
      <c r="J262" s="24"/>
      <c r="K262" s="24"/>
      <c r="L262" s="24"/>
      <c r="M262" s="24"/>
      <c r="N262" s="24"/>
      <c r="O262" s="24"/>
      <c r="P262" s="24"/>
      <c r="Q262" s="24"/>
      <c r="R262" s="24"/>
      <c r="S262" s="24"/>
      <c r="T262" s="24"/>
      <c r="U262" s="24"/>
      <c r="V262" s="24"/>
      <c r="W262" s="24"/>
      <c r="X262" s="24"/>
      <c r="Y262" s="24"/>
      <c r="Z262" s="24"/>
      <c r="AA262" s="24"/>
    </row>
    <row r="263">
      <c r="A263" s="24"/>
      <c r="B263" s="24"/>
      <c r="C263" s="24"/>
      <c r="D263" s="24"/>
      <c r="E263" s="24"/>
      <c r="F263" s="27"/>
      <c r="G263" s="49"/>
      <c r="H263" s="24"/>
      <c r="I263" s="24"/>
      <c r="J263" s="24"/>
      <c r="K263" s="24"/>
      <c r="L263" s="24"/>
      <c r="M263" s="24"/>
      <c r="N263" s="24"/>
      <c r="O263" s="24"/>
      <c r="P263" s="24"/>
      <c r="Q263" s="24"/>
      <c r="R263" s="24"/>
      <c r="S263" s="24"/>
      <c r="T263" s="24"/>
      <c r="U263" s="24"/>
      <c r="V263" s="24"/>
      <c r="W263" s="24"/>
      <c r="X263" s="24"/>
      <c r="Y263" s="24"/>
      <c r="Z263" s="24"/>
      <c r="AA263" s="24"/>
    </row>
    <row r="264">
      <c r="A264" s="24"/>
      <c r="B264" s="24"/>
      <c r="C264" s="24"/>
      <c r="D264" s="24"/>
      <c r="E264" s="24"/>
      <c r="F264" s="27"/>
      <c r="G264" s="49"/>
      <c r="H264" s="24"/>
      <c r="I264" s="24"/>
      <c r="J264" s="24"/>
      <c r="K264" s="24"/>
      <c r="L264" s="24"/>
      <c r="M264" s="24"/>
      <c r="N264" s="24"/>
      <c r="O264" s="24"/>
      <c r="P264" s="24"/>
      <c r="Q264" s="24"/>
      <c r="R264" s="24"/>
      <c r="S264" s="24"/>
      <c r="T264" s="24"/>
      <c r="U264" s="24"/>
      <c r="V264" s="24"/>
      <c r="W264" s="24"/>
      <c r="X264" s="24"/>
      <c r="Y264" s="24"/>
      <c r="Z264" s="24"/>
      <c r="AA264" s="24"/>
    </row>
    <row r="265">
      <c r="A265" s="24"/>
      <c r="B265" s="24"/>
      <c r="C265" s="24"/>
      <c r="D265" s="24"/>
      <c r="E265" s="24"/>
      <c r="F265" s="27"/>
      <c r="G265" s="49"/>
      <c r="H265" s="24"/>
      <c r="I265" s="24"/>
      <c r="J265" s="24"/>
      <c r="K265" s="24"/>
      <c r="L265" s="24"/>
      <c r="M265" s="24"/>
      <c r="N265" s="24"/>
      <c r="O265" s="24"/>
      <c r="P265" s="24"/>
      <c r="Q265" s="24"/>
      <c r="R265" s="24"/>
      <c r="S265" s="24"/>
      <c r="T265" s="24"/>
      <c r="U265" s="24"/>
      <c r="V265" s="24"/>
      <c r="W265" s="24"/>
      <c r="X265" s="24"/>
      <c r="Y265" s="24"/>
      <c r="Z265" s="24"/>
      <c r="AA265" s="24"/>
    </row>
    <row r="266">
      <c r="A266" s="24"/>
      <c r="B266" s="24"/>
      <c r="C266" s="24"/>
      <c r="D266" s="24"/>
      <c r="E266" s="24"/>
      <c r="F266" s="27"/>
      <c r="G266" s="49"/>
      <c r="H266" s="24"/>
      <c r="I266" s="24"/>
      <c r="J266" s="24"/>
      <c r="K266" s="24"/>
      <c r="L266" s="24"/>
      <c r="M266" s="24"/>
      <c r="N266" s="24"/>
      <c r="O266" s="24"/>
      <c r="P266" s="24"/>
      <c r="Q266" s="24"/>
      <c r="R266" s="24"/>
      <c r="S266" s="24"/>
      <c r="T266" s="24"/>
      <c r="U266" s="24"/>
      <c r="V266" s="24"/>
      <c r="W266" s="24"/>
      <c r="X266" s="24"/>
      <c r="Y266" s="24"/>
      <c r="Z266" s="24"/>
      <c r="AA266" s="24"/>
    </row>
    <row r="267">
      <c r="A267" s="24"/>
      <c r="B267" s="24"/>
      <c r="C267" s="24"/>
      <c r="D267" s="24"/>
      <c r="E267" s="24"/>
      <c r="F267" s="27"/>
      <c r="G267" s="49"/>
      <c r="H267" s="24"/>
      <c r="I267" s="24"/>
      <c r="J267" s="24"/>
      <c r="K267" s="24"/>
      <c r="L267" s="24"/>
      <c r="M267" s="24"/>
      <c r="N267" s="24"/>
      <c r="O267" s="24"/>
      <c r="P267" s="24"/>
      <c r="Q267" s="24"/>
      <c r="R267" s="24"/>
      <c r="S267" s="24"/>
      <c r="T267" s="24"/>
      <c r="U267" s="24"/>
      <c r="V267" s="24"/>
      <c r="W267" s="24"/>
      <c r="X267" s="24"/>
      <c r="Y267" s="24"/>
      <c r="Z267" s="24"/>
      <c r="AA267" s="24"/>
    </row>
    <row r="268">
      <c r="A268" s="24"/>
      <c r="B268" s="24"/>
      <c r="C268" s="24"/>
      <c r="D268" s="24"/>
      <c r="E268" s="24"/>
      <c r="F268" s="27"/>
      <c r="G268" s="49"/>
      <c r="H268" s="24"/>
      <c r="I268" s="24"/>
      <c r="J268" s="24"/>
      <c r="K268" s="24"/>
      <c r="L268" s="24"/>
      <c r="M268" s="24"/>
      <c r="N268" s="24"/>
      <c r="O268" s="24"/>
      <c r="P268" s="24"/>
      <c r="Q268" s="24"/>
      <c r="R268" s="24"/>
      <c r="S268" s="24"/>
      <c r="T268" s="24"/>
      <c r="U268" s="24"/>
      <c r="V268" s="24"/>
      <c r="W268" s="24"/>
      <c r="X268" s="24"/>
      <c r="Y268" s="24"/>
      <c r="Z268" s="24"/>
      <c r="AA268" s="24"/>
    </row>
    <row r="269">
      <c r="A269" s="24"/>
      <c r="B269" s="24"/>
      <c r="C269" s="24"/>
      <c r="D269" s="24"/>
      <c r="E269" s="24"/>
      <c r="F269" s="27"/>
      <c r="G269" s="49"/>
      <c r="H269" s="24"/>
      <c r="I269" s="24"/>
      <c r="J269" s="24"/>
      <c r="K269" s="24"/>
      <c r="L269" s="24"/>
      <c r="M269" s="24"/>
      <c r="N269" s="24"/>
      <c r="O269" s="24"/>
      <c r="P269" s="24"/>
      <c r="Q269" s="24"/>
      <c r="R269" s="24"/>
      <c r="S269" s="24"/>
      <c r="T269" s="24"/>
      <c r="U269" s="24"/>
      <c r="V269" s="24"/>
      <c r="W269" s="24"/>
      <c r="X269" s="24"/>
      <c r="Y269" s="24"/>
      <c r="Z269" s="24"/>
      <c r="AA269" s="24"/>
    </row>
    <row r="270">
      <c r="A270" s="24"/>
      <c r="B270" s="24"/>
      <c r="C270" s="24"/>
      <c r="D270" s="24"/>
      <c r="E270" s="24"/>
      <c r="F270" s="27"/>
      <c r="G270" s="49"/>
      <c r="H270" s="24"/>
      <c r="I270" s="24"/>
      <c r="J270" s="24"/>
      <c r="K270" s="24"/>
      <c r="L270" s="24"/>
      <c r="M270" s="24"/>
      <c r="N270" s="24"/>
      <c r="O270" s="24"/>
      <c r="P270" s="24"/>
      <c r="Q270" s="24"/>
      <c r="R270" s="24"/>
      <c r="S270" s="24"/>
      <c r="T270" s="24"/>
      <c r="U270" s="24"/>
      <c r="V270" s="24"/>
      <c r="W270" s="24"/>
      <c r="X270" s="24"/>
      <c r="Y270" s="24"/>
      <c r="Z270" s="24"/>
      <c r="AA270" s="24"/>
    </row>
    <row r="271">
      <c r="A271" s="24"/>
      <c r="B271" s="24"/>
      <c r="C271" s="24"/>
      <c r="D271" s="24"/>
      <c r="E271" s="24"/>
      <c r="F271" s="27"/>
      <c r="G271" s="49"/>
      <c r="H271" s="24"/>
      <c r="I271" s="24"/>
      <c r="J271" s="24"/>
      <c r="K271" s="24"/>
      <c r="L271" s="24"/>
      <c r="M271" s="24"/>
      <c r="N271" s="24"/>
      <c r="O271" s="24"/>
      <c r="P271" s="24"/>
      <c r="Q271" s="24"/>
      <c r="R271" s="24"/>
      <c r="S271" s="24"/>
      <c r="T271" s="24"/>
      <c r="U271" s="24"/>
      <c r="V271" s="24"/>
      <c r="W271" s="24"/>
      <c r="X271" s="24"/>
      <c r="Y271" s="24"/>
      <c r="Z271" s="24"/>
      <c r="AA271" s="24"/>
    </row>
    <row r="272">
      <c r="A272" s="24"/>
      <c r="B272" s="24"/>
      <c r="C272" s="24"/>
      <c r="D272" s="24"/>
      <c r="E272" s="24"/>
      <c r="F272" s="27"/>
      <c r="G272" s="49"/>
      <c r="H272" s="24"/>
      <c r="I272" s="24"/>
      <c r="J272" s="24"/>
      <c r="K272" s="24"/>
      <c r="L272" s="24"/>
      <c r="M272" s="24"/>
      <c r="N272" s="24"/>
      <c r="O272" s="24"/>
      <c r="P272" s="24"/>
      <c r="Q272" s="24"/>
      <c r="R272" s="24"/>
      <c r="S272" s="24"/>
      <c r="T272" s="24"/>
      <c r="U272" s="24"/>
      <c r="V272" s="24"/>
      <c r="W272" s="24"/>
      <c r="X272" s="24"/>
      <c r="Y272" s="24"/>
      <c r="Z272" s="24"/>
      <c r="AA272" s="24"/>
    </row>
    <row r="273">
      <c r="A273" s="24"/>
      <c r="B273" s="24"/>
      <c r="C273" s="24"/>
      <c r="D273" s="24"/>
      <c r="E273" s="24"/>
      <c r="F273" s="27"/>
      <c r="G273" s="49"/>
      <c r="H273" s="24"/>
      <c r="I273" s="24"/>
      <c r="J273" s="24"/>
      <c r="K273" s="24"/>
      <c r="L273" s="24"/>
      <c r="M273" s="24"/>
      <c r="N273" s="24"/>
      <c r="O273" s="24"/>
      <c r="P273" s="24"/>
      <c r="Q273" s="24"/>
      <c r="R273" s="24"/>
      <c r="S273" s="24"/>
      <c r="T273" s="24"/>
      <c r="U273" s="24"/>
      <c r="V273" s="24"/>
      <c r="W273" s="24"/>
      <c r="X273" s="24"/>
      <c r="Y273" s="24"/>
      <c r="Z273" s="24"/>
      <c r="AA273" s="24"/>
    </row>
    <row r="274">
      <c r="A274" s="24"/>
      <c r="B274" s="24"/>
      <c r="C274" s="24"/>
      <c r="D274" s="24"/>
      <c r="E274" s="24"/>
      <c r="F274" s="27"/>
      <c r="G274" s="49"/>
      <c r="H274" s="24"/>
      <c r="I274" s="24"/>
      <c r="J274" s="24"/>
      <c r="K274" s="24"/>
      <c r="L274" s="24"/>
      <c r="M274" s="24"/>
      <c r="N274" s="24"/>
      <c r="O274" s="24"/>
      <c r="P274" s="24"/>
      <c r="Q274" s="24"/>
      <c r="R274" s="24"/>
      <c r="S274" s="24"/>
      <c r="T274" s="24"/>
      <c r="U274" s="24"/>
      <c r="V274" s="24"/>
      <c r="W274" s="24"/>
      <c r="X274" s="24"/>
      <c r="Y274" s="24"/>
      <c r="Z274" s="24"/>
      <c r="AA274" s="24"/>
    </row>
    <row r="275">
      <c r="A275" s="24"/>
      <c r="B275" s="24"/>
      <c r="C275" s="24"/>
      <c r="D275" s="24"/>
      <c r="E275" s="24"/>
      <c r="F275" s="27"/>
      <c r="G275" s="49"/>
      <c r="H275" s="24"/>
      <c r="I275" s="24"/>
      <c r="J275" s="24"/>
      <c r="K275" s="24"/>
      <c r="L275" s="24"/>
      <c r="M275" s="24"/>
      <c r="N275" s="24"/>
      <c r="O275" s="24"/>
      <c r="P275" s="24"/>
      <c r="Q275" s="24"/>
      <c r="R275" s="24"/>
      <c r="S275" s="24"/>
      <c r="T275" s="24"/>
      <c r="U275" s="24"/>
      <c r="V275" s="24"/>
      <c r="W275" s="24"/>
      <c r="X275" s="24"/>
      <c r="Y275" s="24"/>
      <c r="Z275" s="24"/>
      <c r="AA275" s="24"/>
    </row>
    <row r="276">
      <c r="A276" s="24"/>
      <c r="B276" s="24"/>
      <c r="C276" s="24"/>
      <c r="D276" s="24"/>
      <c r="E276" s="24"/>
      <c r="F276" s="27"/>
      <c r="G276" s="49"/>
      <c r="H276" s="24"/>
      <c r="I276" s="24"/>
      <c r="J276" s="24"/>
      <c r="K276" s="24"/>
      <c r="L276" s="24"/>
      <c r="M276" s="24"/>
      <c r="N276" s="24"/>
      <c r="O276" s="24"/>
      <c r="P276" s="24"/>
      <c r="Q276" s="24"/>
      <c r="R276" s="24"/>
      <c r="S276" s="24"/>
      <c r="T276" s="24"/>
      <c r="U276" s="24"/>
      <c r="V276" s="24"/>
      <c r="W276" s="24"/>
      <c r="X276" s="24"/>
      <c r="Y276" s="24"/>
      <c r="Z276" s="24"/>
      <c r="AA276" s="24"/>
    </row>
    <row r="277">
      <c r="A277" s="24"/>
      <c r="B277" s="24"/>
      <c r="C277" s="24"/>
      <c r="D277" s="24"/>
      <c r="E277" s="24"/>
      <c r="F277" s="27"/>
      <c r="G277" s="49"/>
      <c r="H277" s="24"/>
      <c r="I277" s="24"/>
      <c r="J277" s="24"/>
      <c r="K277" s="24"/>
      <c r="L277" s="24"/>
      <c r="M277" s="24"/>
      <c r="N277" s="24"/>
      <c r="O277" s="24"/>
      <c r="P277" s="24"/>
      <c r="Q277" s="24"/>
      <c r="R277" s="24"/>
      <c r="S277" s="24"/>
      <c r="T277" s="24"/>
      <c r="U277" s="24"/>
      <c r="V277" s="24"/>
      <c r="W277" s="24"/>
      <c r="X277" s="24"/>
      <c r="Y277" s="24"/>
      <c r="Z277" s="24"/>
      <c r="AA277" s="24"/>
    </row>
    <row r="278">
      <c r="A278" s="24"/>
      <c r="B278" s="24"/>
      <c r="C278" s="24"/>
      <c r="D278" s="24"/>
      <c r="E278" s="24"/>
      <c r="F278" s="27"/>
      <c r="G278" s="49"/>
      <c r="H278" s="24"/>
      <c r="I278" s="24"/>
      <c r="J278" s="24"/>
      <c r="K278" s="24"/>
      <c r="L278" s="24"/>
      <c r="M278" s="24"/>
      <c r="N278" s="24"/>
      <c r="O278" s="24"/>
      <c r="P278" s="24"/>
      <c r="Q278" s="24"/>
      <c r="R278" s="24"/>
      <c r="S278" s="24"/>
      <c r="T278" s="24"/>
      <c r="U278" s="24"/>
      <c r="V278" s="24"/>
      <c r="W278" s="24"/>
      <c r="X278" s="24"/>
      <c r="Y278" s="24"/>
      <c r="Z278" s="24"/>
      <c r="AA278" s="24"/>
    </row>
    <row r="279">
      <c r="A279" s="24"/>
      <c r="B279" s="24"/>
      <c r="C279" s="24"/>
      <c r="D279" s="24"/>
      <c r="E279" s="24"/>
      <c r="F279" s="27"/>
      <c r="G279" s="49"/>
      <c r="H279" s="24"/>
      <c r="I279" s="24"/>
      <c r="J279" s="24"/>
      <c r="K279" s="24"/>
      <c r="L279" s="24"/>
      <c r="M279" s="24"/>
      <c r="N279" s="24"/>
      <c r="O279" s="24"/>
      <c r="P279" s="24"/>
      <c r="Q279" s="24"/>
      <c r="R279" s="24"/>
      <c r="S279" s="24"/>
      <c r="T279" s="24"/>
      <c r="U279" s="24"/>
      <c r="V279" s="24"/>
      <c r="W279" s="24"/>
      <c r="X279" s="24"/>
      <c r="Y279" s="24"/>
      <c r="Z279" s="24"/>
      <c r="AA279" s="24"/>
    </row>
    <row r="280">
      <c r="A280" s="24"/>
      <c r="B280" s="24"/>
      <c r="C280" s="24"/>
      <c r="D280" s="24"/>
      <c r="E280" s="24"/>
      <c r="F280" s="27"/>
      <c r="G280" s="49"/>
      <c r="H280" s="24"/>
      <c r="I280" s="24"/>
      <c r="J280" s="24"/>
      <c r="K280" s="24"/>
      <c r="L280" s="24"/>
      <c r="M280" s="24"/>
      <c r="N280" s="24"/>
      <c r="O280" s="24"/>
      <c r="P280" s="24"/>
      <c r="Q280" s="24"/>
      <c r="R280" s="24"/>
      <c r="S280" s="24"/>
      <c r="T280" s="24"/>
      <c r="U280" s="24"/>
      <c r="V280" s="24"/>
      <c r="W280" s="24"/>
      <c r="X280" s="24"/>
      <c r="Y280" s="24"/>
      <c r="Z280" s="24"/>
      <c r="AA280" s="24"/>
    </row>
    <row r="281">
      <c r="A281" s="24"/>
      <c r="B281" s="24"/>
      <c r="C281" s="24"/>
      <c r="D281" s="24"/>
      <c r="E281" s="24"/>
      <c r="F281" s="27"/>
      <c r="G281" s="49"/>
      <c r="H281" s="24"/>
      <c r="I281" s="24"/>
      <c r="J281" s="24"/>
      <c r="K281" s="24"/>
      <c r="L281" s="24"/>
      <c r="M281" s="24"/>
      <c r="N281" s="24"/>
      <c r="O281" s="24"/>
      <c r="P281" s="24"/>
      <c r="Q281" s="24"/>
      <c r="R281" s="24"/>
      <c r="S281" s="24"/>
      <c r="T281" s="24"/>
      <c r="U281" s="24"/>
      <c r="V281" s="24"/>
      <c r="W281" s="24"/>
      <c r="X281" s="24"/>
      <c r="Y281" s="24"/>
      <c r="Z281" s="24"/>
      <c r="AA281" s="24"/>
    </row>
    <row r="282">
      <c r="A282" s="24"/>
      <c r="B282" s="24"/>
      <c r="C282" s="24"/>
      <c r="D282" s="24"/>
      <c r="E282" s="24"/>
      <c r="F282" s="27"/>
      <c r="G282" s="49"/>
      <c r="H282" s="24"/>
      <c r="I282" s="24"/>
      <c r="J282" s="24"/>
      <c r="K282" s="24"/>
      <c r="L282" s="24"/>
      <c r="M282" s="24"/>
      <c r="N282" s="24"/>
      <c r="O282" s="24"/>
      <c r="P282" s="24"/>
      <c r="Q282" s="24"/>
      <c r="R282" s="24"/>
      <c r="S282" s="24"/>
      <c r="T282" s="24"/>
      <c r="U282" s="24"/>
      <c r="V282" s="24"/>
      <c r="W282" s="24"/>
      <c r="X282" s="24"/>
      <c r="Y282" s="24"/>
      <c r="Z282" s="24"/>
      <c r="AA282" s="24"/>
    </row>
    <row r="283">
      <c r="A283" s="24"/>
      <c r="B283" s="24"/>
      <c r="C283" s="24"/>
      <c r="D283" s="24"/>
      <c r="E283" s="24"/>
      <c r="F283" s="27"/>
      <c r="G283" s="49"/>
      <c r="H283" s="24"/>
      <c r="I283" s="24"/>
      <c r="J283" s="24"/>
      <c r="K283" s="24"/>
      <c r="L283" s="24"/>
      <c r="M283" s="24"/>
      <c r="N283" s="24"/>
      <c r="O283" s="24"/>
      <c r="P283" s="24"/>
      <c r="Q283" s="24"/>
      <c r="R283" s="24"/>
      <c r="S283" s="24"/>
      <c r="T283" s="24"/>
      <c r="U283" s="24"/>
      <c r="V283" s="24"/>
      <c r="W283" s="24"/>
      <c r="X283" s="24"/>
      <c r="Y283" s="24"/>
      <c r="Z283" s="24"/>
      <c r="AA283" s="24"/>
    </row>
    <row r="284">
      <c r="A284" s="24"/>
      <c r="B284" s="24"/>
      <c r="C284" s="24"/>
      <c r="D284" s="24"/>
      <c r="E284" s="24"/>
      <c r="F284" s="27"/>
      <c r="G284" s="49"/>
      <c r="H284" s="24"/>
      <c r="I284" s="24"/>
      <c r="J284" s="24"/>
      <c r="K284" s="24"/>
      <c r="L284" s="24"/>
      <c r="M284" s="24"/>
      <c r="N284" s="24"/>
      <c r="O284" s="24"/>
      <c r="P284" s="24"/>
      <c r="Q284" s="24"/>
      <c r="R284" s="24"/>
      <c r="S284" s="24"/>
      <c r="T284" s="24"/>
      <c r="U284" s="24"/>
      <c r="V284" s="24"/>
      <c r="W284" s="24"/>
      <c r="X284" s="24"/>
      <c r="Y284" s="24"/>
      <c r="Z284" s="24"/>
      <c r="AA284" s="24"/>
    </row>
    <row r="285">
      <c r="A285" s="24"/>
      <c r="B285" s="24"/>
      <c r="C285" s="24"/>
      <c r="D285" s="24"/>
      <c r="E285" s="24"/>
      <c r="F285" s="27"/>
      <c r="G285" s="49"/>
      <c r="H285" s="24"/>
      <c r="I285" s="24"/>
      <c r="J285" s="24"/>
      <c r="K285" s="24"/>
      <c r="L285" s="24"/>
      <c r="M285" s="24"/>
      <c r="N285" s="24"/>
      <c r="O285" s="24"/>
      <c r="P285" s="24"/>
      <c r="Q285" s="24"/>
      <c r="R285" s="24"/>
      <c r="S285" s="24"/>
      <c r="T285" s="24"/>
      <c r="U285" s="24"/>
      <c r="V285" s="24"/>
      <c r="W285" s="24"/>
      <c r="X285" s="24"/>
      <c r="Y285" s="24"/>
      <c r="Z285" s="24"/>
      <c r="AA285" s="24"/>
    </row>
    <row r="286">
      <c r="A286" s="24"/>
      <c r="B286" s="24"/>
      <c r="C286" s="24"/>
      <c r="D286" s="24"/>
      <c r="E286" s="24"/>
      <c r="F286" s="27"/>
      <c r="G286" s="49"/>
      <c r="H286" s="24"/>
      <c r="I286" s="24"/>
      <c r="J286" s="24"/>
      <c r="K286" s="24"/>
      <c r="L286" s="24"/>
      <c r="M286" s="24"/>
      <c r="N286" s="24"/>
      <c r="O286" s="24"/>
      <c r="P286" s="24"/>
      <c r="Q286" s="24"/>
      <c r="R286" s="24"/>
      <c r="S286" s="24"/>
      <c r="T286" s="24"/>
      <c r="U286" s="24"/>
      <c r="V286" s="24"/>
      <c r="W286" s="24"/>
      <c r="X286" s="24"/>
      <c r="Y286" s="24"/>
      <c r="Z286" s="24"/>
      <c r="AA286" s="24"/>
    </row>
    <row r="287">
      <c r="A287" s="24"/>
      <c r="B287" s="24"/>
      <c r="C287" s="24"/>
      <c r="D287" s="24"/>
      <c r="E287" s="24"/>
      <c r="F287" s="27"/>
      <c r="G287" s="49"/>
      <c r="H287" s="24"/>
      <c r="I287" s="24"/>
      <c r="J287" s="24"/>
      <c r="K287" s="24"/>
      <c r="L287" s="24"/>
      <c r="M287" s="24"/>
      <c r="N287" s="24"/>
      <c r="O287" s="24"/>
      <c r="P287" s="24"/>
      <c r="Q287" s="24"/>
      <c r="R287" s="24"/>
      <c r="S287" s="24"/>
      <c r="T287" s="24"/>
      <c r="U287" s="24"/>
      <c r="V287" s="24"/>
      <c r="W287" s="24"/>
      <c r="X287" s="24"/>
      <c r="Y287" s="24"/>
      <c r="Z287" s="24"/>
      <c r="AA287" s="24"/>
    </row>
    <row r="288">
      <c r="A288" s="24"/>
      <c r="B288" s="24"/>
      <c r="C288" s="24"/>
      <c r="D288" s="24"/>
      <c r="E288" s="24"/>
      <c r="F288" s="27"/>
      <c r="G288" s="49"/>
      <c r="H288" s="24"/>
      <c r="I288" s="24"/>
      <c r="J288" s="24"/>
      <c r="K288" s="24"/>
      <c r="L288" s="24"/>
      <c r="M288" s="24"/>
      <c r="N288" s="24"/>
      <c r="O288" s="24"/>
      <c r="P288" s="24"/>
      <c r="Q288" s="24"/>
      <c r="R288" s="24"/>
      <c r="S288" s="24"/>
      <c r="T288" s="24"/>
      <c r="U288" s="24"/>
      <c r="V288" s="24"/>
      <c r="W288" s="24"/>
      <c r="X288" s="24"/>
      <c r="Y288" s="24"/>
      <c r="Z288" s="24"/>
      <c r="AA288" s="24"/>
    </row>
    <row r="289">
      <c r="A289" s="24"/>
      <c r="B289" s="24"/>
      <c r="C289" s="24"/>
      <c r="D289" s="24"/>
      <c r="E289" s="24"/>
      <c r="F289" s="27"/>
      <c r="G289" s="49"/>
      <c r="H289" s="24"/>
      <c r="I289" s="24"/>
      <c r="J289" s="24"/>
      <c r="K289" s="24"/>
      <c r="L289" s="24"/>
      <c r="M289" s="24"/>
      <c r="N289" s="24"/>
      <c r="O289" s="24"/>
      <c r="P289" s="24"/>
      <c r="Q289" s="24"/>
      <c r="R289" s="24"/>
      <c r="S289" s="24"/>
      <c r="T289" s="24"/>
      <c r="U289" s="24"/>
      <c r="V289" s="24"/>
      <c r="W289" s="24"/>
      <c r="X289" s="24"/>
      <c r="Y289" s="24"/>
      <c r="Z289" s="24"/>
      <c r="AA289" s="24"/>
    </row>
    <row r="290">
      <c r="A290" s="24"/>
      <c r="B290" s="24"/>
      <c r="C290" s="24"/>
      <c r="D290" s="24"/>
      <c r="E290" s="24"/>
      <c r="F290" s="27"/>
      <c r="G290" s="49"/>
      <c r="H290" s="24"/>
      <c r="I290" s="24"/>
      <c r="J290" s="24"/>
      <c r="K290" s="24"/>
      <c r="L290" s="24"/>
      <c r="M290" s="24"/>
      <c r="N290" s="24"/>
      <c r="O290" s="24"/>
      <c r="P290" s="24"/>
      <c r="Q290" s="24"/>
      <c r="R290" s="24"/>
      <c r="S290" s="24"/>
      <c r="T290" s="24"/>
      <c r="U290" s="24"/>
      <c r="V290" s="24"/>
      <c r="W290" s="24"/>
      <c r="X290" s="24"/>
      <c r="Y290" s="24"/>
      <c r="Z290" s="24"/>
      <c r="AA290" s="24"/>
    </row>
    <row r="291">
      <c r="A291" s="24"/>
      <c r="B291" s="24"/>
      <c r="C291" s="24"/>
      <c r="D291" s="24"/>
      <c r="E291" s="24"/>
      <c r="F291" s="27"/>
      <c r="G291" s="49"/>
      <c r="H291" s="24"/>
      <c r="I291" s="24"/>
      <c r="J291" s="24"/>
      <c r="K291" s="24"/>
      <c r="L291" s="24"/>
      <c r="M291" s="24"/>
      <c r="N291" s="24"/>
      <c r="O291" s="24"/>
      <c r="P291" s="24"/>
      <c r="Q291" s="24"/>
      <c r="R291" s="24"/>
      <c r="S291" s="24"/>
      <c r="T291" s="24"/>
      <c r="U291" s="24"/>
      <c r="V291" s="24"/>
      <c r="W291" s="24"/>
      <c r="X291" s="24"/>
      <c r="Y291" s="24"/>
      <c r="Z291" s="24"/>
      <c r="AA291" s="24"/>
    </row>
    <row r="292">
      <c r="A292" s="24"/>
      <c r="B292" s="24"/>
      <c r="C292" s="24"/>
      <c r="D292" s="24"/>
      <c r="E292" s="24"/>
      <c r="F292" s="27"/>
      <c r="G292" s="49"/>
      <c r="H292" s="24"/>
      <c r="I292" s="24"/>
      <c r="J292" s="24"/>
      <c r="K292" s="24"/>
      <c r="L292" s="24"/>
      <c r="M292" s="24"/>
      <c r="N292" s="24"/>
      <c r="O292" s="24"/>
      <c r="P292" s="24"/>
      <c r="Q292" s="24"/>
      <c r="R292" s="24"/>
      <c r="S292" s="24"/>
      <c r="T292" s="24"/>
      <c r="U292" s="24"/>
      <c r="V292" s="24"/>
      <c r="W292" s="24"/>
      <c r="X292" s="24"/>
      <c r="Y292" s="24"/>
      <c r="Z292" s="24"/>
      <c r="AA292" s="24"/>
    </row>
    <row r="293">
      <c r="A293" s="24"/>
      <c r="B293" s="24"/>
      <c r="C293" s="24"/>
      <c r="D293" s="24"/>
      <c r="E293" s="24"/>
      <c r="F293" s="27"/>
      <c r="G293" s="49"/>
      <c r="H293" s="24"/>
      <c r="I293" s="24"/>
      <c r="J293" s="24"/>
      <c r="K293" s="24"/>
      <c r="L293" s="24"/>
      <c r="M293" s="24"/>
      <c r="N293" s="24"/>
      <c r="O293" s="24"/>
      <c r="P293" s="24"/>
      <c r="Q293" s="24"/>
      <c r="R293" s="24"/>
      <c r="S293" s="24"/>
      <c r="T293" s="24"/>
      <c r="U293" s="24"/>
      <c r="V293" s="24"/>
      <c r="W293" s="24"/>
      <c r="X293" s="24"/>
      <c r="Y293" s="24"/>
      <c r="Z293" s="24"/>
      <c r="AA293" s="24"/>
    </row>
    <row r="294">
      <c r="A294" s="24"/>
      <c r="B294" s="24"/>
      <c r="C294" s="24"/>
      <c r="D294" s="24"/>
      <c r="E294" s="24"/>
      <c r="F294" s="27"/>
      <c r="G294" s="49"/>
      <c r="H294" s="24"/>
      <c r="I294" s="24"/>
      <c r="J294" s="24"/>
      <c r="K294" s="24"/>
      <c r="L294" s="24"/>
      <c r="M294" s="24"/>
      <c r="N294" s="24"/>
      <c r="O294" s="24"/>
      <c r="P294" s="24"/>
      <c r="Q294" s="24"/>
      <c r="R294" s="24"/>
      <c r="S294" s="24"/>
      <c r="T294" s="24"/>
      <c r="U294" s="24"/>
      <c r="V294" s="24"/>
      <c r="W294" s="24"/>
      <c r="X294" s="24"/>
      <c r="Y294" s="24"/>
      <c r="Z294" s="24"/>
      <c r="AA294" s="24"/>
    </row>
    <row r="295">
      <c r="A295" s="24"/>
      <c r="B295" s="24"/>
      <c r="C295" s="24"/>
      <c r="D295" s="24"/>
      <c r="E295" s="24"/>
      <c r="F295" s="27"/>
      <c r="G295" s="49"/>
      <c r="H295" s="24"/>
      <c r="I295" s="24"/>
      <c r="J295" s="24"/>
      <c r="K295" s="24"/>
      <c r="L295" s="24"/>
      <c r="M295" s="24"/>
      <c r="N295" s="24"/>
      <c r="O295" s="24"/>
      <c r="P295" s="24"/>
      <c r="Q295" s="24"/>
      <c r="R295" s="24"/>
      <c r="S295" s="24"/>
      <c r="T295" s="24"/>
      <c r="U295" s="24"/>
      <c r="V295" s="24"/>
      <c r="W295" s="24"/>
      <c r="X295" s="24"/>
      <c r="Y295" s="24"/>
      <c r="Z295" s="24"/>
      <c r="AA295" s="24"/>
    </row>
    <row r="296">
      <c r="A296" s="24"/>
      <c r="B296" s="24"/>
      <c r="C296" s="24"/>
      <c r="D296" s="24"/>
      <c r="E296" s="24"/>
      <c r="F296" s="27"/>
      <c r="G296" s="49"/>
      <c r="H296" s="24"/>
      <c r="I296" s="24"/>
      <c r="J296" s="24"/>
      <c r="K296" s="24"/>
      <c r="L296" s="24"/>
      <c r="M296" s="24"/>
      <c r="N296" s="24"/>
      <c r="O296" s="24"/>
      <c r="P296" s="24"/>
      <c r="Q296" s="24"/>
      <c r="R296" s="24"/>
      <c r="S296" s="24"/>
      <c r="T296" s="24"/>
      <c r="U296" s="24"/>
      <c r="V296" s="24"/>
      <c r="W296" s="24"/>
      <c r="X296" s="24"/>
      <c r="Y296" s="24"/>
      <c r="Z296" s="24"/>
      <c r="AA296" s="24"/>
    </row>
    <row r="297">
      <c r="A297" s="24"/>
      <c r="B297" s="24"/>
      <c r="C297" s="24"/>
      <c r="D297" s="24"/>
      <c r="E297" s="24"/>
      <c r="F297" s="27"/>
      <c r="G297" s="49"/>
      <c r="H297" s="24"/>
      <c r="I297" s="24"/>
      <c r="J297" s="24"/>
      <c r="K297" s="24"/>
      <c r="L297" s="24"/>
      <c r="M297" s="24"/>
      <c r="N297" s="24"/>
      <c r="O297" s="24"/>
      <c r="P297" s="24"/>
      <c r="Q297" s="24"/>
      <c r="R297" s="24"/>
      <c r="S297" s="24"/>
      <c r="T297" s="24"/>
      <c r="U297" s="24"/>
      <c r="V297" s="24"/>
      <c r="W297" s="24"/>
      <c r="X297" s="24"/>
      <c r="Y297" s="24"/>
      <c r="Z297" s="24"/>
      <c r="AA297" s="24"/>
    </row>
    <row r="298">
      <c r="A298" s="24"/>
      <c r="B298" s="24"/>
      <c r="C298" s="24"/>
      <c r="D298" s="24"/>
      <c r="E298" s="24"/>
      <c r="F298" s="27"/>
      <c r="G298" s="49"/>
      <c r="H298" s="24"/>
      <c r="I298" s="24"/>
      <c r="J298" s="24"/>
      <c r="K298" s="24"/>
      <c r="L298" s="24"/>
      <c r="M298" s="24"/>
      <c r="N298" s="24"/>
      <c r="O298" s="24"/>
      <c r="P298" s="24"/>
      <c r="Q298" s="24"/>
      <c r="R298" s="24"/>
      <c r="S298" s="24"/>
      <c r="T298" s="24"/>
      <c r="U298" s="24"/>
      <c r="V298" s="24"/>
      <c r="W298" s="24"/>
      <c r="X298" s="24"/>
      <c r="Y298" s="24"/>
      <c r="Z298" s="24"/>
      <c r="AA298" s="24"/>
    </row>
    <row r="299">
      <c r="A299" s="24"/>
      <c r="B299" s="24"/>
      <c r="C299" s="24"/>
      <c r="D299" s="24"/>
      <c r="E299" s="24"/>
      <c r="F299" s="27"/>
      <c r="G299" s="49"/>
      <c r="H299" s="24"/>
      <c r="I299" s="24"/>
      <c r="J299" s="24"/>
      <c r="K299" s="24"/>
      <c r="L299" s="24"/>
      <c r="M299" s="24"/>
      <c r="N299" s="24"/>
      <c r="O299" s="24"/>
      <c r="P299" s="24"/>
      <c r="Q299" s="24"/>
      <c r="R299" s="24"/>
      <c r="S299" s="24"/>
      <c r="T299" s="24"/>
      <c r="U299" s="24"/>
      <c r="V299" s="24"/>
      <c r="W299" s="24"/>
      <c r="X299" s="24"/>
      <c r="Y299" s="24"/>
      <c r="Z299" s="24"/>
      <c r="AA299" s="24"/>
    </row>
    <row r="300">
      <c r="A300" s="24"/>
      <c r="B300" s="24"/>
      <c r="C300" s="24"/>
      <c r="D300" s="24"/>
      <c r="E300" s="24"/>
      <c r="F300" s="27"/>
      <c r="G300" s="49"/>
      <c r="H300" s="24"/>
      <c r="I300" s="24"/>
      <c r="J300" s="24"/>
      <c r="K300" s="24"/>
      <c r="L300" s="24"/>
      <c r="M300" s="24"/>
      <c r="N300" s="24"/>
      <c r="O300" s="24"/>
      <c r="P300" s="24"/>
      <c r="Q300" s="24"/>
      <c r="R300" s="24"/>
      <c r="S300" s="24"/>
      <c r="T300" s="24"/>
      <c r="U300" s="24"/>
      <c r="V300" s="24"/>
      <c r="W300" s="24"/>
      <c r="X300" s="24"/>
      <c r="Y300" s="24"/>
      <c r="Z300" s="24"/>
      <c r="AA300" s="24"/>
    </row>
    <row r="301">
      <c r="A301" s="24"/>
      <c r="B301" s="24"/>
      <c r="C301" s="24"/>
      <c r="D301" s="24"/>
      <c r="E301" s="24"/>
      <c r="F301" s="27"/>
      <c r="G301" s="49"/>
      <c r="H301" s="24"/>
      <c r="I301" s="24"/>
      <c r="J301" s="24"/>
      <c r="K301" s="24"/>
      <c r="L301" s="24"/>
      <c r="M301" s="24"/>
      <c r="N301" s="24"/>
      <c r="O301" s="24"/>
      <c r="P301" s="24"/>
      <c r="Q301" s="24"/>
      <c r="R301" s="24"/>
      <c r="S301" s="24"/>
      <c r="T301" s="24"/>
      <c r="U301" s="24"/>
      <c r="V301" s="24"/>
      <c r="W301" s="24"/>
      <c r="X301" s="24"/>
      <c r="Y301" s="24"/>
      <c r="Z301" s="24"/>
      <c r="AA301" s="24"/>
    </row>
    <row r="302">
      <c r="A302" s="24"/>
      <c r="B302" s="24"/>
      <c r="C302" s="24"/>
      <c r="D302" s="24"/>
      <c r="E302" s="24"/>
      <c r="F302" s="27"/>
      <c r="G302" s="49"/>
      <c r="H302" s="24"/>
      <c r="I302" s="24"/>
      <c r="J302" s="24"/>
      <c r="K302" s="24"/>
      <c r="L302" s="24"/>
      <c r="M302" s="24"/>
      <c r="N302" s="24"/>
      <c r="O302" s="24"/>
      <c r="P302" s="24"/>
      <c r="Q302" s="24"/>
      <c r="R302" s="24"/>
      <c r="S302" s="24"/>
      <c r="T302" s="24"/>
      <c r="U302" s="24"/>
      <c r="V302" s="24"/>
      <c r="W302" s="24"/>
      <c r="X302" s="24"/>
      <c r="Y302" s="24"/>
      <c r="Z302" s="24"/>
      <c r="AA302" s="24"/>
    </row>
    <row r="303">
      <c r="A303" s="24"/>
      <c r="B303" s="24"/>
      <c r="C303" s="24"/>
      <c r="D303" s="24"/>
      <c r="E303" s="24"/>
      <c r="F303" s="27"/>
      <c r="G303" s="49"/>
      <c r="H303" s="24"/>
      <c r="I303" s="24"/>
      <c r="J303" s="24"/>
      <c r="K303" s="24"/>
      <c r="L303" s="24"/>
      <c r="M303" s="24"/>
      <c r="N303" s="24"/>
      <c r="O303" s="24"/>
      <c r="P303" s="24"/>
      <c r="Q303" s="24"/>
      <c r="R303" s="24"/>
      <c r="S303" s="24"/>
      <c r="T303" s="24"/>
      <c r="U303" s="24"/>
      <c r="V303" s="24"/>
      <c r="W303" s="24"/>
      <c r="X303" s="24"/>
      <c r="Y303" s="24"/>
      <c r="Z303" s="24"/>
      <c r="AA303" s="24"/>
    </row>
    <row r="304">
      <c r="A304" s="24"/>
      <c r="B304" s="24"/>
      <c r="C304" s="24"/>
      <c r="D304" s="24"/>
      <c r="E304" s="24"/>
      <c r="F304" s="27"/>
      <c r="G304" s="49"/>
      <c r="H304" s="24"/>
      <c r="I304" s="24"/>
      <c r="J304" s="24"/>
      <c r="K304" s="24"/>
      <c r="L304" s="24"/>
      <c r="M304" s="24"/>
      <c r="N304" s="24"/>
      <c r="O304" s="24"/>
      <c r="P304" s="24"/>
      <c r="Q304" s="24"/>
      <c r="R304" s="24"/>
      <c r="S304" s="24"/>
      <c r="T304" s="24"/>
      <c r="U304" s="24"/>
      <c r="V304" s="24"/>
      <c r="W304" s="24"/>
      <c r="X304" s="24"/>
      <c r="Y304" s="24"/>
      <c r="Z304" s="24"/>
      <c r="AA304" s="24"/>
    </row>
    <row r="305">
      <c r="A305" s="24"/>
      <c r="B305" s="24"/>
      <c r="C305" s="24"/>
      <c r="D305" s="24"/>
      <c r="E305" s="24"/>
      <c r="F305" s="27"/>
      <c r="G305" s="49"/>
      <c r="H305" s="24"/>
      <c r="I305" s="24"/>
      <c r="J305" s="24"/>
      <c r="K305" s="24"/>
      <c r="L305" s="24"/>
      <c r="M305" s="24"/>
      <c r="N305" s="24"/>
      <c r="O305" s="24"/>
      <c r="P305" s="24"/>
      <c r="Q305" s="24"/>
      <c r="R305" s="24"/>
      <c r="S305" s="24"/>
      <c r="T305" s="24"/>
      <c r="U305" s="24"/>
      <c r="V305" s="24"/>
      <c r="W305" s="24"/>
      <c r="X305" s="24"/>
      <c r="Y305" s="24"/>
      <c r="Z305" s="24"/>
      <c r="AA305" s="24"/>
    </row>
    <row r="306">
      <c r="A306" s="24"/>
      <c r="B306" s="24"/>
      <c r="C306" s="24"/>
      <c r="D306" s="24"/>
      <c r="E306" s="24"/>
      <c r="F306" s="27"/>
      <c r="G306" s="49"/>
      <c r="H306" s="24"/>
      <c r="I306" s="24"/>
      <c r="J306" s="24"/>
      <c r="K306" s="24"/>
      <c r="L306" s="24"/>
      <c r="M306" s="24"/>
      <c r="N306" s="24"/>
      <c r="O306" s="24"/>
      <c r="P306" s="24"/>
      <c r="Q306" s="24"/>
      <c r="R306" s="24"/>
      <c r="S306" s="24"/>
      <c r="T306" s="24"/>
      <c r="U306" s="24"/>
      <c r="V306" s="24"/>
      <c r="W306" s="24"/>
      <c r="X306" s="24"/>
      <c r="Y306" s="24"/>
      <c r="Z306" s="24"/>
      <c r="AA306" s="24"/>
    </row>
    <row r="307">
      <c r="A307" s="24"/>
      <c r="B307" s="24"/>
      <c r="C307" s="24"/>
      <c r="D307" s="24"/>
      <c r="E307" s="24"/>
      <c r="F307" s="27"/>
      <c r="G307" s="49"/>
      <c r="H307" s="24"/>
      <c r="I307" s="24"/>
      <c r="J307" s="24"/>
      <c r="K307" s="24"/>
      <c r="L307" s="24"/>
      <c r="M307" s="24"/>
      <c r="N307" s="24"/>
      <c r="O307" s="24"/>
      <c r="P307" s="24"/>
      <c r="Q307" s="24"/>
      <c r="R307" s="24"/>
      <c r="S307" s="24"/>
      <c r="T307" s="24"/>
      <c r="U307" s="24"/>
      <c r="V307" s="24"/>
      <c r="W307" s="24"/>
      <c r="X307" s="24"/>
      <c r="Y307" s="24"/>
      <c r="Z307" s="24"/>
      <c r="AA307" s="24"/>
    </row>
    <row r="308">
      <c r="A308" s="24"/>
      <c r="B308" s="24"/>
      <c r="C308" s="24"/>
      <c r="D308" s="24"/>
      <c r="E308" s="24"/>
      <c r="F308" s="27"/>
      <c r="G308" s="49"/>
      <c r="H308" s="24"/>
      <c r="I308" s="24"/>
      <c r="J308" s="24"/>
      <c r="K308" s="24"/>
      <c r="L308" s="24"/>
      <c r="M308" s="24"/>
      <c r="N308" s="24"/>
      <c r="O308" s="24"/>
      <c r="P308" s="24"/>
      <c r="Q308" s="24"/>
      <c r="R308" s="24"/>
      <c r="S308" s="24"/>
      <c r="T308" s="24"/>
      <c r="U308" s="24"/>
      <c r="V308" s="24"/>
      <c r="W308" s="24"/>
      <c r="X308" s="24"/>
      <c r="Y308" s="24"/>
      <c r="Z308" s="24"/>
      <c r="AA308" s="24"/>
    </row>
    <row r="309">
      <c r="A309" s="24"/>
      <c r="B309" s="24"/>
      <c r="C309" s="24"/>
      <c r="D309" s="24"/>
      <c r="E309" s="24"/>
      <c r="F309" s="27"/>
      <c r="G309" s="49"/>
      <c r="H309" s="24"/>
      <c r="I309" s="24"/>
      <c r="J309" s="24"/>
      <c r="K309" s="24"/>
      <c r="L309" s="24"/>
      <c r="M309" s="24"/>
      <c r="N309" s="24"/>
      <c r="O309" s="24"/>
      <c r="P309" s="24"/>
      <c r="Q309" s="24"/>
      <c r="R309" s="24"/>
      <c r="S309" s="24"/>
      <c r="T309" s="24"/>
      <c r="U309" s="24"/>
      <c r="V309" s="24"/>
      <c r="W309" s="24"/>
      <c r="X309" s="24"/>
      <c r="Y309" s="24"/>
      <c r="Z309" s="24"/>
      <c r="AA309" s="24"/>
    </row>
    <row r="310">
      <c r="A310" s="24"/>
      <c r="B310" s="24"/>
      <c r="C310" s="24"/>
      <c r="D310" s="24"/>
      <c r="E310" s="24"/>
      <c r="F310" s="27"/>
      <c r="G310" s="49"/>
      <c r="H310" s="24"/>
      <c r="I310" s="24"/>
      <c r="J310" s="24"/>
      <c r="K310" s="24"/>
      <c r="L310" s="24"/>
      <c r="M310" s="24"/>
      <c r="N310" s="24"/>
      <c r="O310" s="24"/>
      <c r="P310" s="24"/>
      <c r="Q310" s="24"/>
      <c r="R310" s="24"/>
      <c r="S310" s="24"/>
      <c r="T310" s="24"/>
      <c r="U310" s="24"/>
      <c r="V310" s="24"/>
      <c r="W310" s="24"/>
      <c r="X310" s="24"/>
      <c r="Y310" s="24"/>
      <c r="Z310" s="24"/>
      <c r="AA310" s="24"/>
    </row>
    <row r="311">
      <c r="A311" s="24"/>
      <c r="B311" s="24"/>
      <c r="C311" s="24"/>
      <c r="D311" s="24"/>
      <c r="E311" s="24"/>
      <c r="F311" s="27"/>
      <c r="G311" s="49"/>
      <c r="H311" s="24"/>
      <c r="I311" s="24"/>
      <c r="J311" s="24"/>
      <c r="K311" s="24"/>
      <c r="L311" s="24"/>
      <c r="M311" s="24"/>
      <c r="N311" s="24"/>
      <c r="O311" s="24"/>
      <c r="P311" s="24"/>
      <c r="Q311" s="24"/>
      <c r="R311" s="24"/>
      <c r="S311" s="24"/>
      <c r="T311" s="24"/>
      <c r="U311" s="24"/>
      <c r="V311" s="24"/>
      <c r="W311" s="24"/>
      <c r="X311" s="24"/>
      <c r="Y311" s="24"/>
      <c r="Z311" s="24"/>
      <c r="AA311" s="24"/>
    </row>
    <row r="312">
      <c r="A312" s="24"/>
      <c r="B312" s="24"/>
      <c r="C312" s="24"/>
      <c r="D312" s="24"/>
      <c r="E312" s="24"/>
      <c r="F312" s="27"/>
      <c r="G312" s="49"/>
      <c r="H312" s="24"/>
      <c r="I312" s="24"/>
      <c r="J312" s="24"/>
      <c r="K312" s="24"/>
      <c r="L312" s="24"/>
      <c r="M312" s="24"/>
      <c r="N312" s="24"/>
      <c r="O312" s="24"/>
      <c r="P312" s="24"/>
      <c r="Q312" s="24"/>
      <c r="R312" s="24"/>
      <c r="S312" s="24"/>
      <c r="T312" s="24"/>
      <c r="U312" s="24"/>
      <c r="V312" s="24"/>
      <c r="W312" s="24"/>
      <c r="X312" s="24"/>
      <c r="Y312" s="24"/>
      <c r="Z312" s="24"/>
      <c r="AA312" s="24"/>
    </row>
    <row r="313">
      <c r="A313" s="24"/>
      <c r="B313" s="24"/>
      <c r="C313" s="24"/>
      <c r="D313" s="24"/>
      <c r="E313" s="24"/>
      <c r="F313" s="27"/>
      <c r="G313" s="49"/>
      <c r="H313" s="24"/>
      <c r="I313" s="24"/>
      <c r="J313" s="24"/>
      <c r="K313" s="24"/>
      <c r="L313" s="24"/>
      <c r="M313" s="24"/>
      <c r="N313" s="24"/>
      <c r="O313" s="24"/>
      <c r="P313" s="24"/>
      <c r="Q313" s="24"/>
      <c r="R313" s="24"/>
      <c r="S313" s="24"/>
      <c r="T313" s="24"/>
      <c r="U313" s="24"/>
      <c r="V313" s="24"/>
      <c r="W313" s="24"/>
      <c r="X313" s="24"/>
      <c r="Y313" s="24"/>
      <c r="Z313" s="24"/>
      <c r="AA313" s="24"/>
    </row>
    <row r="314">
      <c r="A314" s="24"/>
      <c r="B314" s="24"/>
      <c r="C314" s="24"/>
      <c r="D314" s="24"/>
      <c r="E314" s="24"/>
      <c r="F314" s="27"/>
      <c r="G314" s="49"/>
      <c r="H314" s="24"/>
      <c r="I314" s="24"/>
      <c r="J314" s="24"/>
      <c r="K314" s="24"/>
      <c r="L314" s="24"/>
      <c r="M314" s="24"/>
      <c r="N314" s="24"/>
      <c r="O314" s="24"/>
      <c r="P314" s="24"/>
      <c r="Q314" s="24"/>
      <c r="R314" s="24"/>
      <c r="S314" s="24"/>
      <c r="T314" s="24"/>
      <c r="U314" s="24"/>
      <c r="V314" s="24"/>
      <c r="W314" s="24"/>
      <c r="X314" s="24"/>
      <c r="Y314" s="24"/>
      <c r="Z314" s="24"/>
      <c r="AA314" s="24"/>
    </row>
    <row r="315">
      <c r="A315" s="24"/>
      <c r="B315" s="24"/>
      <c r="C315" s="24"/>
      <c r="D315" s="24"/>
      <c r="E315" s="24"/>
      <c r="F315" s="27"/>
      <c r="G315" s="49"/>
      <c r="H315" s="24"/>
      <c r="I315" s="24"/>
      <c r="J315" s="24"/>
      <c r="K315" s="24"/>
      <c r="L315" s="24"/>
      <c r="M315" s="24"/>
      <c r="N315" s="24"/>
      <c r="O315" s="24"/>
      <c r="P315" s="24"/>
      <c r="Q315" s="24"/>
      <c r="R315" s="24"/>
      <c r="S315" s="24"/>
      <c r="T315" s="24"/>
      <c r="U315" s="24"/>
      <c r="V315" s="24"/>
      <c r="W315" s="24"/>
      <c r="X315" s="24"/>
      <c r="Y315" s="24"/>
      <c r="Z315" s="24"/>
      <c r="AA315" s="24"/>
    </row>
    <row r="316">
      <c r="A316" s="24"/>
      <c r="B316" s="24"/>
      <c r="C316" s="24"/>
      <c r="D316" s="24"/>
      <c r="E316" s="24"/>
      <c r="F316" s="27"/>
      <c r="G316" s="49"/>
      <c r="H316" s="24"/>
      <c r="I316" s="24"/>
      <c r="J316" s="24"/>
      <c r="K316" s="24"/>
      <c r="L316" s="24"/>
      <c r="M316" s="24"/>
      <c r="N316" s="24"/>
      <c r="O316" s="24"/>
      <c r="P316" s="24"/>
      <c r="Q316" s="24"/>
      <c r="R316" s="24"/>
      <c r="S316" s="24"/>
      <c r="T316" s="24"/>
      <c r="U316" s="24"/>
      <c r="V316" s="24"/>
      <c r="W316" s="24"/>
      <c r="X316" s="24"/>
      <c r="Y316" s="24"/>
      <c r="Z316" s="24"/>
      <c r="AA316" s="24"/>
    </row>
    <row r="317">
      <c r="A317" s="24"/>
      <c r="B317" s="24"/>
      <c r="C317" s="24"/>
      <c r="D317" s="24"/>
      <c r="E317" s="24"/>
      <c r="F317" s="27"/>
      <c r="G317" s="49"/>
      <c r="H317" s="24"/>
      <c r="I317" s="24"/>
      <c r="J317" s="24"/>
      <c r="K317" s="24"/>
      <c r="L317" s="24"/>
      <c r="M317" s="24"/>
      <c r="N317" s="24"/>
      <c r="O317" s="24"/>
      <c r="P317" s="24"/>
      <c r="Q317" s="24"/>
      <c r="R317" s="24"/>
      <c r="S317" s="24"/>
      <c r="T317" s="24"/>
      <c r="U317" s="24"/>
      <c r="V317" s="24"/>
      <c r="W317" s="24"/>
      <c r="X317" s="24"/>
      <c r="Y317" s="24"/>
      <c r="Z317" s="24"/>
      <c r="AA317" s="24"/>
    </row>
    <row r="318">
      <c r="A318" s="24"/>
      <c r="B318" s="24"/>
      <c r="C318" s="24"/>
      <c r="D318" s="24"/>
      <c r="E318" s="24"/>
      <c r="F318" s="27"/>
      <c r="G318" s="49"/>
      <c r="H318" s="24"/>
      <c r="I318" s="24"/>
      <c r="J318" s="24"/>
      <c r="K318" s="24"/>
      <c r="L318" s="24"/>
      <c r="M318" s="24"/>
      <c r="N318" s="24"/>
      <c r="O318" s="24"/>
      <c r="P318" s="24"/>
      <c r="Q318" s="24"/>
      <c r="R318" s="24"/>
      <c r="S318" s="24"/>
      <c r="T318" s="24"/>
      <c r="U318" s="24"/>
      <c r="V318" s="24"/>
      <c r="W318" s="24"/>
      <c r="X318" s="24"/>
      <c r="Y318" s="24"/>
      <c r="Z318" s="24"/>
      <c r="AA318" s="24"/>
    </row>
    <row r="319">
      <c r="A319" s="24"/>
      <c r="B319" s="24"/>
      <c r="C319" s="24"/>
      <c r="D319" s="24"/>
      <c r="E319" s="24"/>
      <c r="F319" s="27"/>
      <c r="G319" s="49"/>
      <c r="H319" s="24"/>
      <c r="I319" s="24"/>
      <c r="J319" s="24"/>
      <c r="K319" s="24"/>
      <c r="L319" s="24"/>
      <c r="M319" s="24"/>
      <c r="N319" s="24"/>
      <c r="O319" s="24"/>
      <c r="P319" s="24"/>
      <c r="Q319" s="24"/>
      <c r="R319" s="24"/>
      <c r="S319" s="24"/>
      <c r="T319" s="24"/>
      <c r="U319" s="24"/>
      <c r="V319" s="24"/>
      <c r="W319" s="24"/>
      <c r="X319" s="24"/>
      <c r="Y319" s="24"/>
      <c r="Z319" s="24"/>
      <c r="AA319" s="24"/>
    </row>
    <row r="320">
      <c r="A320" s="24"/>
      <c r="B320" s="24"/>
      <c r="C320" s="24"/>
      <c r="D320" s="24"/>
      <c r="E320" s="24"/>
      <c r="F320" s="27"/>
      <c r="G320" s="49"/>
      <c r="H320" s="24"/>
      <c r="I320" s="24"/>
      <c r="J320" s="24"/>
      <c r="K320" s="24"/>
      <c r="L320" s="24"/>
      <c r="M320" s="24"/>
      <c r="N320" s="24"/>
      <c r="O320" s="24"/>
      <c r="P320" s="24"/>
      <c r="Q320" s="24"/>
      <c r="R320" s="24"/>
      <c r="S320" s="24"/>
      <c r="T320" s="24"/>
      <c r="U320" s="24"/>
      <c r="V320" s="24"/>
      <c r="W320" s="24"/>
      <c r="X320" s="24"/>
      <c r="Y320" s="24"/>
      <c r="Z320" s="24"/>
      <c r="AA320" s="24"/>
    </row>
    <row r="321">
      <c r="A321" s="24"/>
      <c r="B321" s="24"/>
      <c r="C321" s="24"/>
      <c r="D321" s="24"/>
      <c r="E321" s="24"/>
      <c r="F321" s="27"/>
      <c r="G321" s="49"/>
      <c r="H321" s="24"/>
      <c r="I321" s="24"/>
      <c r="J321" s="24"/>
      <c r="K321" s="24"/>
      <c r="L321" s="24"/>
      <c r="M321" s="24"/>
      <c r="N321" s="24"/>
      <c r="O321" s="24"/>
      <c r="P321" s="24"/>
      <c r="Q321" s="24"/>
      <c r="R321" s="24"/>
      <c r="S321" s="24"/>
      <c r="T321" s="24"/>
      <c r="U321" s="24"/>
      <c r="V321" s="24"/>
      <c r="W321" s="24"/>
      <c r="X321" s="24"/>
      <c r="Y321" s="24"/>
      <c r="Z321" s="24"/>
      <c r="AA321" s="24"/>
    </row>
    <row r="322">
      <c r="A322" s="24"/>
      <c r="B322" s="24"/>
      <c r="C322" s="24"/>
      <c r="D322" s="24"/>
      <c r="E322" s="24"/>
      <c r="F322" s="27"/>
      <c r="G322" s="49"/>
      <c r="H322" s="24"/>
      <c r="I322" s="24"/>
      <c r="J322" s="24"/>
      <c r="K322" s="24"/>
      <c r="L322" s="24"/>
      <c r="M322" s="24"/>
      <c r="N322" s="24"/>
      <c r="O322" s="24"/>
      <c r="P322" s="24"/>
      <c r="Q322" s="24"/>
      <c r="R322" s="24"/>
      <c r="S322" s="24"/>
      <c r="T322" s="24"/>
      <c r="U322" s="24"/>
      <c r="V322" s="24"/>
      <c r="W322" s="24"/>
      <c r="X322" s="24"/>
      <c r="Y322" s="24"/>
      <c r="Z322" s="24"/>
      <c r="AA322" s="24"/>
    </row>
    <row r="323">
      <c r="A323" s="24"/>
      <c r="B323" s="24"/>
      <c r="C323" s="24"/>
      <c r="D323" s="24"/>
      <c r="E323" s="24"/>
      <c r="F323" s="27"/>
      <c r="G323" s="49"/>
      <c r="H323" s="24"/>
      <c r="I323" s="24"/>
      <c r="J323" s="24"/>
      <c r="K323" s="24"/>
      <c r="L323" s="24"/>
      <c r="M323" s="24"/>
      <c r="N323" s="24"/>
      <c r="O323" s="24"/>
      <c r="P323" s="24"/>
      <c r="Q323" s="24"/>
      <c r="R323" s="24"/>
      <c r="S323" s="24"/>
      <c r="T323" s="24"/>
      <c r="U323" s="24"/>
      <c r="V323" s="24"/>
      <c r="W323" s="24"/>
      <c r="X323" s="24"/>
      <c r="Y323" s="24"/>
      <c r="Z323" s="24"/>
      <c r="AA323" s="24"/>
    </row>
    <row r="324">
      <c r="A324" s="24"/>
      <c r="B324" s="24"/>
      <c r="C324" s="24"/>
      <c r="D324" s="24"/>
      <c r="E324" s="24"/>
      <c r="F324" s="27"/>
      <c r="G324" s="49"/>
      <c r="H324" s="24"/>
      <c r="I324" s="24"/>
      <c r="J324" s="24"/>
      <c r="K324" s="24"/>
      <c r="L324" s="24"/>
      <c r="M324" s="24"/>
      <c r="N324" s="24"/>
      <c r="O324" s="24"/>
      <c r="P324" s="24"/>
      <c r="Q324" s="24"/>
      <c r="R324" s="24"/>
      <c r="S324" s="24"/>
      <c r="T324" s="24"/>
      <c r="U324" s="24"/>
      <c r="V324" s="24"/>
      <c r="W324" s="24"/>
      <c r="X324" s="24"/>
      <c r="Y324" s="24"/>
      <c r="Z324" s="24"/>
      <c r="AA324" s="24"/>
    </row>
    <row r="325">
      <c r="A325" s="24"/>
      <c r="B325" s="24"/>
      <c r="C325" s="24"/>
      <c r="D325" s="24"/>
      <c r="E325" s="24"/>
      <c r="F325" s="27"/>
      <c r="G325" s="49"/>
      <c r="H325" s="24"/>
      <c r="I325" s="24"/>
      <c r="J325" s="24"/>
      <c r="K325" s="24"/>
      <c r="L325" s="24"/>
      <c r="M325" s="24"/>
      <c r="N325" s="24"/>
      <c r="O325" s="24"/>
      <c r="P325" s="24"/>
      <c r="Q325" s="24"/>
      <c r="R325" s="24"/>
      <c r="S325" s="24"/>
      <c r="T325" s="24"/>
      <c r="U325" s="24"/>
      <c r="V325" s="24"/>
      <c r="W325" s="24"/>
      <c r="X325" s="24"/>
      <c r="Y325" s="24"/>
      <c r="Z325" s="24"/>
      <c r="AA325" s="24"/>
    </row>
    <row r="326">
      <c r="A326" s="24"/>
      <c r="B326" s="24"/>
      <c r="C326" s="24"/>
      <c r="D326" s="24"/>
      <c r="E326" s="24"/>
      <c r="F326" s="27"/>
      <c r="G326" s="49"/>
      <c r="H326" s="24"/>
      <c r="I326" s="24"/>
      <c r="J326" s="24"/>
      <c r="K326" s="24"/>
      <c r="L326" s="24"/>
      <c r="M326" s="24"/>
      <c r="N326" s="24"/>
      <c r="O326" s="24"/>
      <c r="P326" s="24"/>
      <c r="Q326" s="24"/>
      <c r="R326" s="24"/>
      <c r="S326" s="24"/>
      <c r="T326" s="24"/>
      <c r="U326" s="24"/>
      <c r="V326" s="24"/>
      <c r="W326" s="24"/>
      <c r="X326" s="24"/>
      <c r="Y326" s="24"/>
      <c r="Z326" s="24"/>
      <c r="AA326" s="24"/>
    </row>
    <row r="327">
      <c r="A327" s="24"/>
      <c r="B327" s="24"/>
      <c r="C327" s="24"/>
      <c r="D327" s="24"/>
      <c r="E327" s="24"/>
      <c r="F327" s="27"/>
      <c r="G327" s="49"/>
      <c r="H327" s="24"/>
      <c r="I327" s="24"/>
      <c r="J327" s="24"/>
      <c r="K327" s="24"/>
      <c r="L327" s="24"/>
      <c r="M327" s="24"/>
      <c r="N327" s="24"/>
      <c r="O327" s="24"/>
      <c r="P327" s="24"/>
      <c r="Q327" s="24"/>
      <c r="R327" s="24"/>
      <c r="S327" s="24"/>
      <c r="T327" s="24"/>
      <c r="U327" s="24"/>
      <c r="V327" s="24"/>
      <c r="W327" s="24"/>
      <c r="X327" s="24"/>
      <c r="Y327" s="24"/>
      <c r="Z327" s="24"/>
      <c r="AA327" s="24"/>
    </row>
    <row r="328">
      <c r="A328" s="24"/>
      <c r="B328" s="24"/>
      <c r="C328" s="24"/>
      <c r="D328" s="24"/>
      <c r="E328" s="24"/>
      <c r="F328" s="27"/>
      <c r="G328" s="49"/>
      <c r="H328" s="24"/>
      <c r="I328" s="24"/>
      <c r="J328" s="24"/>
      <c r="K328" s="24"/>
      <c r="L328" s="24"/>
      <c r="M328" s="24"/>
      <c r="N328" s="24"/>
      <c r="O328" s="24"/>
      <c r="P328" s="24"/>
      <c r="Q328" s="24"/>
      <c r="R328" s="24"/>
      <c r="S328" s="24"/>
      <c r="T328" s="24"/>
      <c r="U328" s="24"/>
      <c r="V328" s="24"/>
      <c r="W328" s="24"/>
      <c r="X328" s="24"/>
      <c r="Y328" s="24"/>
      <c r="Z328" s="24"/>
      <c r="AA328" s="24"/>
    </row>
    <row r="329">
      <c r="A329" s="24"/>
      <c r="B329" s="24"/>
      <c r="C329" s="24"/>
      <c r="D329" s="24"/>
      <c r="E329" s="24"/>
      <c r="F329" s="27"/>
      <c r="G329" s="49"/>
      <c r="H329" s="24"/>
      <c r="I329" s="24"/>
      <c r="J329" s="24"/>
      <c r="K329" s="24"/>
      <c r="L329" s="24"/>
      <c r="M329" s="24"/>
      <c r="N329" s="24"/>
      <c r="O329" s="24"/>
      <c r="P329" s="24"/>
      <c r="Q329" s="24"/>
      <c r="R329" s="24"/>
      <c r="S329" s="24"/>
      <c r="T329" s="24"/>
      <c r="U329" s="24"/>
      <c r="V329" s="24"/>
      <c r="W329" s="24"/>
      <c r="X329" s="24"/>
      <c r="Y329" s="24"/>
      <c r="Z329" s="24"/>
      <c r="AA329" s="24"/>
    </row>
    <row r="330">
      <c r="A330" s="24"/>
      <c r="B330" s="24"/>
      <c r="C330" s="24"/>
      <c r="D330" s="24"/>
      <c r="E330" s="24"/>
      <c r="F330" s="27"/>
      <c r="G330" s="49"/>
      <c r="H330" s="24"/>
      <c r="I330" s="24"/>
      <c r="J330" s="24"/>
      <c r="K330" s="24"/>
      <c r="L330" s="24"/>
      <c r="M330" s="24"/>
      <c r="N330" s="24"/>
      <c r="O330" s="24"/>
      <c r="P330" s="24"/>
      <c r="Q330" s="24"/>
      <c r="R330" s="24"/>
      <c r="S330" s="24"/>
      <c r="T330" s="24"/>
      <c r="U330" s="24"/>
      <c r="V330" s="24"/>
      <c r="W330" s="24"/>
      <c r="X330" s="24"/>
      <c r="Y330" s="24"/>
      <c r="Z330" s="24"/>
      <c r="AA330" s="24"/>
    </row>
    <row r="331">
      <c r="A331" s="24"/>
      <c r="B331" s="24"/>
      <c r="C331" s="24"/>
      <c r="D331" s="24"/>
      <c r="E331" s="24"/>
      <c r="F331" s="27"/>
      <c r="G331" s="49"/>
      <c r="H331" s="24"/>
      <c r="I331" s="24"/>
      <c r="J331" s="24"/>
      <c r="K331" s="24"/>
      <c r="L331" s="24"/>
      <c r="M331" s="24"/>
      <c r="N331" s="24"/>
      <c r="O331" s="24"/>
      <c r="P331" s="24"/>
      <c r="Q331" s="24"/>
      <c r="R331" s="24"/>
      <c r="S331" s="24"/>
      <c r="T331" s="24"/>
      <c r="U331" s="24"/>
      <c r="V331" s="24"/>
      <c r="W331" s="24"/>
      <c r="X331" s="24"/>
      <c r="Y331" s="24"/>
      <c r="Z331" s="24"/>
      <c r="AA331" s="24"/>
    </row>
    <row r="332">
      <c r="A332" s="24"/>
      <c r="B332" s="24"/>
      <c r="C332" s="24"/>
      <c r="D332" s="24"/>
      <c r="E332" s="24"/>
      <c r="F332" s="27"/>
      <c r="G332" s="49"/>
      <c r="H332" s="24"/>
      <c r="I332" s="24"/>
      <c r="J332" s="24"/>
      <c r="K332" s="24"/>
      <c r="L332" s="24"/>
      <c r="M332" s="24"/>
      <c r="N332" s="24"/>
      <c r="O332" s="24"/>
      <c r="P332" s="24"/>
      <c r="Q332" s="24"/>
      <c r="R332" s="24"/>
      <c r="S332" s="24"/>
      <c r="T332" s="24"/>
      <c r="U332" s="24"/>
      <c r="V332" s="24"/>
      <c r="W332" s="24"/>
      <c r="X332" s="24"/>
      <c r="Y332" s="24"/>
      <c r="Z332" s="24"/>
      <c r="AA332" s="24"/>
    </row>
    <row r="333">
      <c r="A333" s="24"/>
      <c r="B333" s="24"/>
      <c r="C333" s="24"/>
      <c r="D333" s="24"/>
      <c r="E333" s="24"/>
      <c r="F333" s="27"/>
      <c r="G333" s="49"/>
      <c r="H333" s="24"/>
      <c r="I333" s="24"/>
      <c r="J333" s="24"/>
      <c r="K333" s="24"/>
      <c r="L333" s="24"/>
      <c r="M333" s="24"/>
      <c r="N333" s="24"/>
      <c r="O333" s="24"/>
      <c r="P333" s="24"/>
      <c r="Q333" s="24"/>
      <c r="R333" s="24"/>
      <c r="S333" s="24"/>
      <c r="T333" s="24"/>
      <c r="U333" s="24"/>
      <c r="V333" s="24"/>
      <c r="W333" s="24"/>
      <c r="X333" s="24"/>
      <c r="Y333" s="24"/>
      <c r="Z333" s="24"/>
      <c r="AA333" s="24"/>
    </row>
    <row r="334">
      <c r="A334" s="24"/>
      <c r="B334" s="24"/>
      <c r="C334" s="24"/>
      <c r="D334" s="24"/>
      <c r="E334" s="24"/>
      <c r="F334" s="27"/>
      <c r="G334" s="49"/>
      <c r="H334" s="24"/>
      <c r="I334" s="24"/>
      <c r="J334" s="24"/>
      <c r="K334" s="24"/>
      <c r="L334" s="24"/>
      <c r="M334" s="24"/>
      <c r="N334" s="24"/>
      <c r="O334" s="24"/>
      <c r="P334" s="24"/>
      <c r="Q334" s="24"/>
      <c r="R334" s="24"/>
      <c r="S334" s="24"/>
      <c r="T334" s="24"/>
      <c r="U334" s="24"/>
      <c r="V334" s="24"/>
      <c r="W334" s="24"/>
      <c r="X334" s="24"/>
      <c r="Y334" s="24"/>
      <c r="Z334" s="24"/>
      <c r="AA334" s="24"/>
    </row>
    <row r="335">
      <c r="A335" s="24"/>
      <c r="B335" s="24"/>
      <c r="C335" s="24"/>
      <c r="D335" s="24"/>
      <c r="E335" s="24"/>
      <c r="F335" s="27"/>
      <c r="G335" s="49"/>
      <c r="H335" s="24"/>
      <c r="I335" s="24"/>
      <c r="J335" s="24"/>
      <c r="K335" s="24"/>
      <c r="L335" s="24"/>
      <c r="M335" s="24"/>
      <c r="N335" s="24"/>
      <c r="O335" s="24"/>
      <c r="P335" s="24"/>
      <c r="Q335" s="24"/>
      <c r="R335" s="24"/>
      <c r="S335" s="24"/>
      <c r="T335" s="24"/>
      <c r="U335" s="24"/>
      <c r="V335" s="24"/>
      <c r="W335" s="24"/>
      <c r="X335" s="24"/>
      <c r="Y335" s="24"/>
      <c r="Z335" s="24"/>
      <c r="AA335" s="24"/>
    </row>
    <row r="336">
      <c r="A336" s="24"/>
      <c r="B336" s="24"/>
      <c r="C336" s="24"/>
      <c r="D336" s="24"/>
      <c r="E336" s="24"/>
      <c r="F336" s="27"/>
      <c r="G336" s="49"/>
      <c r="H336" s="24"/>
      <c r="I336" s="24"/>
      <c r="J336" s="24"/>
      <c r="K336" s="24"/>
      <c r="L336" s="24"/>
      <c r="M336" s="24"/>
      <c r="N336" s="24"/>
      <c r="O336" s="24"/>
      <c r="P336" s="24"/>
      <c r="Q336" s="24"/>
      <c r="R336" s="24"/>
      <c r="S336" s="24"/>
      <c r="T336" s="24"/>
      <c r="U336" s="24"/>
      <c r="V336" s="24"/>
      <c r="W336" s="24"/>
      <c r="X336" s="24"/>
      <c r="Y336" s="24"/>
      <c r="Z336" s="24"/>
      <c r="AA336" s="24"/>
    </row>
    <row r="337">
      <c r="A337" s="24"/>
      <c r="B337" s="24"/>
      <c r="C337" s="24"/>
      <c r="D337" s="24"/>
      <c r="E337" s="24"/>
      <c r="F337" s="27"/>
      <c r="G337" s="49"/>
      <c r="H337" s="24"/>
      <c r="I337" s="24"/>
      <c r="J337" s="24"/>
      <c r="K337" s="24"/>
      <c r="L337" s="24"/>
      <c r="M337" s="24"/>
      <c r="N337" s="24"/>
      <c r="O337" s="24"/>
      <c r="P337" s="24"/>
      <c r="Q337" s="24"/>
      <c r="R337" s="24"/>
      <c r="S337" s="24"/>
      <c r="T337" s="24"/>
      <c r="U337" s="24"/>
      <c r="V337" s="24"/>
      <c r="W337" s="24"/>
      <c r="X337" s="24"/>
      <c r="Y337" s="24"/>
      <c r="Z337" s="24"/>
      <c r="AA337" s="24"/>
    </row>
    <row r="338">
      <c r="A338" s="24"/>
      <c r="B338" s="24"/>
      <c r="C338" s="24"/>
      <c r="D338" s="24"/>
      <c r="E338" s="24"/>
      <c r="F338" s="27"/>
      <c r="G338" s="49"/>
      <c r="H338" s="24"/>
      <c r="I338" s="24"/>
      <c r="J338" s="24"/>
      <c r="K338" s="24"/>
      <c r="L338" s="24"/>
      <c r="M338" s="24"/>
      <c r="N338" s="24"/>
      <c r="O338" s="24"/>
      <c r="P338" s="24"/>
      <c r="Q338" s="24"/>
      <c r="R338" s="24"/>
      <c r="S338" s="24"/>
      <c r="T338" s="24"/>
      <c r="U338" s="24"/>
      <c r="V338" s="24"/>
      <c r="W338" s="24"/>
      <c r="X338" s="24"/>
      <c r="Y338" s="24"/>
      <c r="Z338" s="24"/>
      <c r="AA338" s="24"/>
    </row>
    <row r="339">
      <c r="A339" s="24"/>
      <c r="B339" s="24"/>
      <c r="C339" s="24"/>
      <c r="D339" s="24"/>
      <c r="E339" s="24"/>
      <c r="F339" s="27"/>
      <c r="G339" s="49"/>
      <c r="H339" s="24"/>
      <c r="I339" s="24"/>
      <c r="J339" s="24"/>
      <c r="K339" s="24"/>
      <c r="L339" s="24"/>
      <c r="M339" s="24"/>
      <c r="N339" s="24"/>
      <c r="O339" s="24"/>
      <c r="P339" s="24"/>
      <c r="Q339" s="24"/>
      <c r="R339" s="24"/>
      <c r="S339" s="24"/>
      <c r="T339" s="24"/>
      <c r="U339" s="24"/>
      <c r="V339" s="24"/>
      <c r="W339" s="24"/>
      <c r="X339" s="24"/>
      <c r="Y339" s="24"/>
      <c r="Z339" s="24"/>
      <c r="AA339" s="24"/>
    </row>
    <row r="340">
      <c r="A340" s="24"/>
      <c r="B340" s="24"/>
      <c r="C340" s="24"/>
      <c r="D340" s="24"/>
      <c r="E340" s="24"/>
      <c r="F340" s="27"/>
      <c r="G340" s="49"/>
      <c r="H340" s="24"/>
      <c r="I340" s="24"/>
      <c r="J340" s="24"/>
      <c r="K340" s="24"/>
      <c r="L340" s="24"/>
      <c r="M340" s="24"/>
      <c r="N340" s="24"/>
      <c r="O340" s="24"/>
      <c r="P340" s="24"/>
      <c r="Q340" s="24"/>
      <c r="R340" s="24"/>
      <c r="S340" s="24"/>
      <c r="T340" s="24"/>
      <c r="U340" s="24"/>
      <c r="V340" s="24"/>
      <c r="W340" s="24"/>
      <c r="X340" s="24"/>
      <c r="Y340" s="24"/>
      <c r="Z340" s="24"/>
      <c r="AA340" s="24"/>
    </row>
    <row r="341">
      <c r="A341" s="24"/>
      <c r="B341" s="24"/>
      <c r="C341" s="24"/>
      <c r="D341" s="24"/>
      <c r="E341" s="24"/>
      <c r="F341" s="27"/>
      <c r="G341" s="49"/>
      <c r="H341" s="24"/>
      <c r="I341" s="24"/>
      <c r="J341" s="24"/>
      <c r="K341" s="24"/>
      <c r="L341" s="24"/>
      <c r="M341" s="24"/>
      <c r="N341" s="24"/>
      <c r="O341" s="24"/>
      <c r="P341" s="24"/>
      <c r="Q341" s="24"/>
      <c r="R341" s="24"/>
      <c r="S341" s="24"/>
      <c r="T341" s="24"/>
      <c r="U341" s="24"/>
      <c r="V341" s="24"/>
      <c r="W341" s="24"/>
      <c r="X341" s="24"/>
      <c r="Y341" s="24"/>
      <c r="Z341" s="24"/>
      <c r="AA341" s="24"/>
    </row>
    <row r="342">
      <c r="A342" s="24"/>
      <c r="B342" s="24"/>
      <c r="C342" s="24"/>
      <c r="D342" s="24"/>
      <c r="E342" s="24"/>
      <c r="F342" s="27"/>
      <c r="G342" s="49"/>
      <c r="H342" s="24"/>
      <c r="I342" s="24"/>
      <c r="J342" s="24"/>
      <c r="K342" s="24"/>
      <c r="L342" s="24"/>
      <c r="M342" s="24"/>
      <c r="N342" s="24"/>
      <c r="O342" s="24"/>
      <c r="P342" s="24"/>
      <c r="Q342" s="24"/>
      <c r="R342" s="24"/>
      <c r="S342" s="24"/>
      <c r="T342" s="24"/>
      <c r="U342" s="24"/>
      <c r="V342" s="24"/>
      <c r="W342" s="24"/>
      <c r="X342" s="24"/>
      <c r="Y342" s="24"/>
      <c r="Z342" s="24"/>
      <c r="AA342" s="24"/>
    </row>
    <row r="343">
      <c r="A343" s="24"/>
      <c r="B343" s="24"/>
      <c r="C343" s="24"/>
      <c r="D343" s="24"/>
      <c r="E343" s="24"/>
      <c r="F343" s="27"/>
      <c r="G343" s="49"/>
      <c r="H343" s="24"/>
      <c r="I343" s="24"/>
      <c r="J343" s="24"/>
      <c r="K343" s="24"/>
      <c r="L343" s="24"/>
      <c r="M343" s="24"/>
      <c r="N343" s="24"/>
      <c r="O343" s="24"/>
      <c r="P343" s="24"/>
      <c r="Q343" s="24"/>
      <c r="R343" s="24"/>
      <c r="S343" s="24"/>
      <c r="T343" s="24"/>
      <c r="U343" s="24"/>
      <c r="V343" s="24"/>
      <c r="W343" s="24"/>
      <c r="X343" s="24"/>
      <c r="Y343" s="24"/>
      <c r="Z343" s="24"/>
      <c r="AA343" s="24"/>
    </row>
    <row r="344">
      <c r="A344" s="24"/>
      <c r="B344" s="24"/>
      <c r="C344" s="24"/>
      <c r="D344" s="24"/>
      <c r="E344" s="24"/>
      <c r="F344" s="27"/>
      <c r="G344" s="49"/>
      <c r="H344" s="24"/>
      <c r="I344" s="24"/>
      <c r="J344" s="24"/>
      <c r="K344" s="24"/>
      <c r="L344" s="24"/>
      <c r="M344" s="24"/>
      <c r="N344" s="24"/>
      <c r="O344" s="24"/>
      <c r="P344" s="24"/>
      <c r="Q344" s="24"/>
      <c r="R344" s="24"/>
      <c r="S344" s="24"/>
      <c r="T344" s="24"/>
      <c r="U344" s="24"/>
      <c r="V344" s="24"/>
      <c r="W344" s="24"/>
      <c r="X344" s="24"/>
      <c r="Y344" s="24"/>
      <c r="Z344" s="24"/>
      <c r="AA344" s="24"/>
    </row>
    <row r="345">
      <c r="A345" s="24"/>
      <c r="B345" s="24"/>
      <c r="C345" s="24"/>
      <c r="D345" s="24"/>
      <c r="E345" s="24"/>
      <c r="F345" s="27"/>
      <c r="G345" s="49"/>
      <c r="H345" s="24"/>
      <c r="I345" s="24"/>
      <c r="J345" s="24"/>
      <c r="K345" s="24"/>
      <c r="L345" s="24"/>
      <c r="M345" s="24"/>
      <c r="N345" s="24"/>
      <c r="O345" s="24"/>
      <c r="P345" s="24"/>
      <c r="Q345" s="24"/>
      <c r="R345" s="24"/>
      <c r="S345" s="24"/>
      <c r="T345" s="24"/>
      <c r="U345" s="24"/>
      <c r="V345" s="24"/>
      <c r="W345" s="24"/>
      <c r="X345" s="24"/>
      <c r="Y345" s="24"/>
      <c r="Z345" s="24"/>
      <c r="AA345" s="24"/>
    </row>
    <row r="346">
      <c r="A346" s="24"/>
      <c r="B346" s="24"/>
      <c r="C346" s="24"/>
      <c r="D346" s="24"/>
      <c r="E346" s="24"/>
      <c r="F346" s="27"/>
      <c r="G346" s="49"/>
      <c r="H346" s="24"/>
      <c r="I346" s="24"/>
      <c r="J346" s="24"/>
      <c r="K346" s="24"/>
      <c r="L346" s="24"/>
      <c r="M346" s="24"/>
      <c r="N346" s="24"/>
      <c r="O346" s="24"/>
      <c r="P346" s="24"/>
      <c r="Q346" s="24"/>
      <c r="R346" s="24"/>
      <c r="S346" s="24"/>
      <c r="T346" s="24"/>
      <c r="U346" s="24"/>
      <c r="V346" s="24"/>
      <c r="W346" s="24"/>
      <c r="X346" s="24"/>
      <c r="Y346" s="24"/>
      <c r="Z346" s="24"/>
      <c r="AA346" s="24"/>
    </row>
    <row r="347">
      <c r="A347" s="24"/>
      <c r="B347" s="24"/>
      <c r="C347" s="24"/>
      <c r="D347" s="24"/>
      <c r="E347" s="24"/>
      <c r="F347" s="27"/>
      <c r="G347" s="49"/>
      <c r="H347" s="24"/>
      <c r="I347" s="24"/>
      <c r="J347" s="24"/>
      <c r="K347" s="24"/>
      <c r="L347" s="24"/>
      <c r="M347" s="24"/>
      <c r="N347" s="24"/>
      <c r="O347" s="24"/>
      <c r="P347" s="24"/>
      <c r="Q347" s="24"/>
      <c r="R347" s="24"/>
      <c r="S347" s="24"/>
      <c r="T347" s="24"/>
      <c r="U347" s="24"/>
      <c r="V347" s="24"/>
      <c r="W347" s="24"/>
      <c r="X347" s="24"/>
      <c r="Y347" s="24"/>
      <c r="Z347" s="24"/>
      <c r="AA347" s="24"/>
    </row>
    <row r="348">
      <c r="A348" s="24"/>
      <c r="B348" s="24"/>
      <c r="C348" s="24"/>
      <c r="D348" s="24"/>
      <c r="E348" s="24"/>
      <c r="F348" s="27"/>
      <c r="G348" s="49"/>
      <c r="H348" s="24"/>
      <c r="I348" s="24"/>
      <c r="J348" s="24"/>
      <c r="K348" s="24"/>
      <c r="L348" s="24"/>
      <c r="M348" s="24"/>
      <c r="N348" s="24"/>
      <c r="O348" s="24"/>
      <c r="P348" s="24"/>
      <c r="Q348" s="24"/>
      <c r="R348" s="24"/>
      <c r="S348" s="24"/>
      <c r="T348" s="24"/>
      <c r="U348" s="24"/>
      <c r="V348" s="24"/>
      <c r="W348" s="24"/>
      <c r="X348" s="24"/>
      <c r="Y348" s="24"/>
      <c r="Z348" s="24"/>
      <c r="AA348" s="24"/>
    </row>
    <row r="349">
      <c r="A349" s="24"/>
      <c r="B349" s="24"/>
      <c r="C349" s="24"/>
      <c r="D349" s="24"/>
      <c r="E349" s="24"/>
      <c r="F349" s="27"/>
      <c r="G349" s="49"/>
      <c r="H349" s="24"/>
      <c r="I349" s="24"/>
      <c r="J349" s="24"/>
      <c r="K349" s="24"/>
      <c r="L349" s="24"/>
      <c r="M349" s="24"/>
      <c r="N349" s="24"/>
      <c r="O349" s="24"/>
      <c r="P349" s="24"/>
      <c r="Q349" s="24"/>
      <c r="R349" s="24"/>
      <c r="S349" s="24"/>
      <c r="T349" s="24"/>
      <c r="U349" s="24"/>
      <c r="V349" s="24"/>
      <c r="W349" s="24"/>
      <c r="X349" s="24"/>
      <c r="Y349" s="24"/>
      <c r="Z349" s="24"/>
      <c r="AA349" s="24"/>
    </row>
    <row r="350">
      <c r="A350" s="24"/>
      <c r="B350" s="24"/>
      <c r="C350" s="24"/>
      <c r="D350" s="24"/>
      <c r="E350" s="24"/>
      <c r="F350" s="27"/>
      <c r="G350" s="49"/>
      <c r="H350" s="24"/>
      <c r="I350" s="24"/>
      <c r="J350" s="24"/>
      <c r="K350" s="24"/>
      <c r="L350" s="24"/>
      <c r="M350" s="24"/>
      <c r="N350" s="24"/>
      <c r="O350" s="24"/>
      <c r="P350" s="24"/>
      <c r="Q350" s="24"/>
      <c r="R350" s="24"/>
      <c r="S350" s="24"/>
      <c r="T350" s="24"/>
      <c r="U350" s="24"/>
      <c r="V350" s="24"/>
      <c r="W350" s="24"/>
      <c r="X350" s="24"/>
      <c r="Y350" s="24"/>
      <c r="Z350" s="24"/>
      <c r="AA350" s="24"/>
    </row>
    <row r="351">
      <c r="A351" s="24"/>
      <c r="B351" s="24"/>
      <c r="C351" s="24"/>
      <c r="D351" s="24"/>
      <c r="E351" s="24"/>
      <c r="F351" s="27"/>
      <c r="G351" s="49"/>
      <c r="H351" s="24"/>
      <c r="I351" s="24"/>
      <c r="J351" s="24"/>
      <c r="K351" s="24"/>
      <c r="L351" s="24"/>
      <c r="M351" s="24"/>
      <c r="N351" s="24"/>
      <c r="O351" s="24"/>
      <c r="P351" s="24"/>
      <c r="Q351" s="24"/>
      <c r="R351" s="24"/>
      <c r="S351" s="24"/>
      <c r="T351" s="24"/>
      <c r="U351" s="24"/>
      <c r="V351" s="24"/>
      <c r="W351" s="24"/>
      <c r="X351" s="24"/>
      <c r="Y351" s="24"/>
      <c r="Z351" s="24"/>
      <c r="AA351" s="24"/>
    </row>
    <row r="352">
      <c r="A352" s="24"/>
      <c r="B352" s="24"/>
      <c r="C352" s="24"/>
      <c r="D352" s="24"/>
      <c r="E352" s="24"/>
      <c r="F352" s="27"/>
      <c r="G352" s="49"/>
      <c r="H352" s="24"/>
      <c r="I352" s="24"/>
      <c r="J352" s="24"/>
      <c r="K352" s="24"/>
      <c r="L352" s="24"/>
      <c r="M352" s="24"/>
      <c r="N352" s="24"/>
      <c r="O352" s="24"/>
      <c r="P352" s="24"/>
      <c r="Q352" s="24"/>
      <c r="R352" s="24"/>
      <c r="S352" s="24"/>
      <c r="T352" s="24"/>
      <c r="U352" s="24"/>
      <c r="V352" s="24"/>
      <c r="W352" s="24"/>
      <c r="X352" s="24"/>
      <c r="Y352" s="24"/>
      <c r="Z352" s="24"/>
      <c r="AA352" s="24"/>
    </row>
    <row r="353">
      <c r="A353" s="24"/>
      <c r="B353" s="24"/>
      <c r="C353" s="24"/>
      <c r="D353" s="24"/>
      <c r="E353" s="24"/>
      <c r="F353" s="27"/>
      <c r="G353" s="49"/>
      <c r="H353" s="24"/>
      <c r="I353" s="24"/>
      <c r="J353" s="24"/>
      <c r="K353" s="24"/>
      <c r="L353" s="24"/>
      <c r="M353" s="24"/>
      <c r="N353" s="24"/>
      <c r="O353" s="24"/>
      <c r="P353" s="24"/>
      <c r="Q353" s="24"/>
      <c r="R353" s="24"/>
      <c r="S353" s="24"/>
      <c r="T353" s="24"/>
      <c r="U353" s="24"/>
      <c r="V353" s="24"/>
      <c r="W353" s="24"/>
      <c r="X353" s="24"/>
      <c r="Y353" s="24"/>
      <c r="Z353" s="24"/>
      <c r="AA353" s="24"/>
    </row>
    <row r="354">
      <c r="A354" s="24"/>
      <c r="B354" s="24"/>
      <c r="C354" s="24"/>
      <c r="D354" s="24"/>
      <c r="E354" s="24"/>
      <c r="F354" s="27"/>
      <c r="G354" s="49"/>
      <c r="H354" s="24"/>
      <c r="I354" s="24"/>
      <c r="J354" s="24"/>
      <c r="K354" s="24"/>
      <c r="L354" s="24"/>
      <c r="M354" s="24"/>
      <c r="N354" s="24"/>
      <c r="O354" s="24"/>
      <c r="P354" s="24"/>
      <c r="Q354" s="24"/>
      <c r="R354" s="24"/>
      <c r="S354" s="24"/>
      <c r="T354" s="24"/>
      <c r="U354" s="24"/>
      <c r="V354" s="24"/>
      <c r="W354" s="24"/>
      <c r="X354" s="24"/>
      <c r="Y354" s="24"/>
      <c r="Z354" s="24"/>
      <c r="AA354" s="24"/>
    </row>
    <row r="355">
      <c r="A355" s="24"/>
      <c r="B355" s="24"/>
      <c r="C355" s="24"/>
      <c r="D355" s="24"/>
      <c r="E355" s="24"/>
      <c r="F355" s="27"/>
      <c r="G355" s="49"/>
      <c r="H355" s="24"/>
      <c r="I355" s="24"/>
      <c r="J355" s="24"/>
      <c r="K355" s="24"/>
      <c r="L355" s="24"/>
      <c r="M355" s="24"/>
      <c r="N355" s="24"/>
      <c r="O355" s="24"/>
      <c r="P355" s="24"/>
      <c r="Q355" s="24"/>
      <c r="R355" s="24"/>
      <c r="S355" s="24"/>
      <c r="T355" s="24"/>
      <c r="U355" s="24"/>
      <c r="V355" s="24"/>
      <c r="W355" s="24"/>
      <c r="X355" s="24"/>
      <c r="Y355" s="24"/>
      <c r="Z355" s="24"/>
      <c r="AA355" s="24"/>
    </row>
    <row r="356">
      <c r="A356" s="24"/>
      <c r="B356" s="24"/>
      <c r="C356" s="24"/>
      <c r="D356" s="24"/>
      <c r="E356" s="24"/>
      <c r="F356" s="27"/>
      <c r="G356" s="49"/>
      <c r="H356" s="24"/>
      <c r="I356" s="24"/>
      <c r="J356" s="24"/>
      <c r="K356" s="24"/>
      <c r="L356" s="24"/>
      <c r="M356" s="24"/>
      <c r="N356" s="24"/>
      <c r="O356" s="24"/>
      <c r="P356" s="24"/>
      <c r="Q356" s="24"/>
      <c r="R356" s="24"/>
      <c r="S356" s="24"/>
      <c r="T356" s="24"/>
      <c r="U356" s="24"/>
      <c r="V356" s="24"/>
      <c r="W356" s="24"/>
      <c r="X356" s="24"/>
      <c r="Y356" s="24"/>
      <c r="Z356" s="24"/>
      <c r="AA356" s="24"/>
    </row>
    <row r="357">
      <c r="A357" s="24"/>
      <c r="B357" s="24"/>
      <c r="C357" s="24"/>
      <c r="D357" s="24"/>
      <c r="E357" s="24"/>
      <c r="F357" s="27"/>
      <c r="G357" s="49"/>
      <c r="H357" s="24"/>
      <c r="I357" s="24"/>
      <c r="J357" s="24"/>
      <c r="K357" s="24"/>
      <c r="L357" s="24"/>
      <c r="M357" s="24"/>
      <c r="N357" s="24"/>
      <c r="O357" s="24"/>
      <c r="P357" s="24"/>
      <c r="Q357" s="24"/>
      <c r="R357" s="24"/>
      <c r="S357" s="24"/>
      <c r="T357" s="24"/>
      <c r="U357" s="24"/>
      <c r="V357" s="24"/>
      <c r="W357" s="24"/>
      <c r="X357" s="24"/>
      <c r="Y357" s="24"/>
      <c r="Z357" s="24"/>
      <c r="AA357" s="24"/>
    </row>
    <row r="358">
      <c r="A358" s="24"/>
      <c r="B358" s="24"/>
      <c r="C358" s="24"/>
      <c r="D358" s="24"/>
      <c r="E358" s="24"/>
      <c r="F358" s="27"/>
      <c r="G358" s="49"/>
      <c r="H358" s="24"/>
      <c r="I358" s="24"/>
      <c r="J358" s="24"/>
      <c r="K358" s="24"/>
      <c r="L358" s="24"/>
      <c r="M358" s="24"/>
      <c r="N358" s="24"/>
      <c r="O358" s="24"/>
      <c r="P358" s="24"/>
      <c r="Q358" s="24"/>
      <c r="R358" s="24"/>
      <c r="S358" s="24"/>
      <c r="T358" s="24"/>
      <c r="U358" s="24"/>
      <c r="V358" s="24"/>
      <c r="W358" s="24"/>
      <c r="X358" s="24"/>
      <c r="Y358" s="24"/>
      <c r="Z358" s="24"/>
      <c r="AA358" s="24"/>
    </row>
    <row r="359">
      <c r="A359" s="24"/>
      <c r="B359" s="24"/>
      <c r="C359" s="24"/>
      <c r="D359" s="24"/>
      <c r="E359" s="24"/>
      <c r="F359" s="27"/>
      <c r="G359" s="49"/>
      <c r="H359" s="24"/>
      <c r="I359" s="24"/>
      <c r="J359" s="24"/>
      <c r="K359" s="24"/>
      <c r="L359" s="24"/>
      <c r="M359" s="24"/>
      <c r="N359" s="24"/>
      <c r="O359" s="24"/>
      <c r="P359" s="24"/>
      <c r="Q359" s="24"/>
      <c r="R359" s="24"/>
      <c r="S359" s="24"/>
      <c r="T359" s="24"/>
      <c r="U359" s="24"/>
      <c r="V359" s="24"/>
      <c r="W359" s="24"/>
      <c r="X359" s="24"/>
      <c r="Y359" s="24"/>
      <c r="Z359" s="24"/>
      <c r="AA359" s="24"/>
    </row>
    <row r="360">
      <c r="A360" s="24"/>
      <c r="B360" s="24"/>
      <c r="C360" s="24"/>
      <c r="D360" s="24"/>
      <c r="E360" s="24"/>
      <c r="F360" s="27"/>
      <c r="G360" s="49"/>
      <c r="H360" s="24"/>
      <c r="I360" s="24"/>
      <c r="J360" s="24"/>
      <c r="K360" s="24"/>
      <c r="L360" s="24"/>
      <c r="M360" s="24"/>
      <c r="N360" s="24"/>
      <c r="O360" s="24"/>
      <c r="P360" s="24"/>
      <c r="Q360" s="24"/>
      <c r="R360" s="24"/>
      <c r="S360" s="24"/>
      <c r="T360" s="24"/>
      <c r="U360" s="24"/>
      <c r="V360" s="24"/>
      <c r="W360" s="24"/>
      <c r="X360" s="24"/>
      <c r="Y360" s="24"/>
      <c r="Z360" s="24"/>
      <c r="AA360" s="24"/>
    </row>
    <row r="361">
      <c r="A361" s="24"/>
      <c r="B361" s="24"/>
      <c r="C361" s="24"/>
      <c r="D361" s="24"/>
      <c r="E361" s="24"/>
      <c r="F361" s="27"/>
      <c r="G361" s="49"/>
      <c r="H361" s="24"/>
      <c r="I361" s="24"/>
      <c r="J361" s="24"/>
      <c r="K361" s="24"/>
      <c r="L361" s="24"/>
      <c r="M361" s="24"/>
      <c r="N361" s="24"/>
      <c r="O361" s="24"/>
      <c r="P361" s="24"/>
      <c r="Q361" s="24"/>
      <c r="R361" s="24"/>
      <c r="S361" s="24"/>
      <c r="T361" s="24"/>
      <c r="U361" s="24"/>
      <c r="V361" s="24"/>
      <c r="W361" s="24"/>
      <c r="X361" s="24"/>
      <c r="Y361" s="24"/>
      <c r="Z361" s="24"/>
      <c r="AA361" s="24"/>
    </row>
    <row r="362">
      <c r="A362" s="24"/>
      <c r="B362" s="24"/>
      <c r="C362" s="24"/>
      <c r="D362" s="24"/>
      <c r="E362" s="24"/>
      <c r="F362" s="27"/>
      <c r="G362" s="49"/>
      <c r="H362" s="24"/>
      <c r="I362" s="24"/>
      <c r="J362" s="24"/>
      <c r="K362" s="24"/>
      <c r="L362" s="24"/>
      <c r="M362" s="24"/>
      <c r="N362" s="24"/>
      <c r="O362" s="24"/>
      <c r="P362" s="24"/>
      <c r="Q362" s="24"/>
      <c r="R362" s="24"/>
      <c r="S362" s="24"/>
      <c r="T362" s="24"/>
      <c r="U362" s="24"/>
      <c r="V362" s="24"/>
      <c r="W362" s="24"/>
      <c r="X362" s="24"/>
      <c r="Y362" s="24"/>
      <c r="Z362" s="24"/>
      <c r="AA362" s="24"/>
    </row>
    <row r="363">
      <c r="A363" s="24"/>
      <c r="B363" s="24"/>
      <c r="C363" s="24"/>
      <c r="D363" s="24"/>
      <c r="E363" s="24"/>
      <c r="F363" s="27"/>
      <c r="G363" s="49"/>
      <c r="H363" s="24"/>
      <c r="I363" s="24"/>
      <c r="J363" s="24"/>
      <c r="K363" s="24"/>
      <c r="L363" s="24"/>
      <c r="M363" s="24"/>
      <c r="N363" s="24"/>
      <c r="O363" s="24"/>
      <c r="P363" s="24"/>
      <c r="Q363" s="24"/>
      <c r="R363" s="24"/>
      <c r="S363" s="24"/>
      <c r="T363" s="24"/>
      <c r="U363" s="24"/>
      <c r="V363" s="24"/>
      <c r="W363" s="24"/>
      <c r="X363" s="24"/>
      <c r="Y363" s="24"/>
      <c r="Z363" s="24"/>
      <c r="AA363" s="24"/>
    </row>
    <row r="364">
      <c r="A364" s="24"/>
      <c r="B364" s="24"/>
      <c r="C364" s="24"/>
      <c r="D364" s="24"/>
      <c r="E364" s="24"/>
      <c r="F364" s="27"/>
      <c r="G364" s="49"/>
      <c r="H364" s="24"/>
      <c r="I364" s="24"/>
      <c r="J364" s="24"/>
      <c r="K364" s="24"/>
      <c r="L364" s="24"/>
      <c r="M364" s="24"/>
      <c r="N364" s="24"/>
      <c r="O364" s="24"/>
      <c r="P364" s="24"/>
      <c r="Q364" s="24"/>
      <c r="R364" s="24"/>
      <c r="S364" s="24"/>
      <c r="T364" s="24"/>
      <c r="U364" s="24"/>
      <c r="V364" s="24"/>
      <c r="W364" s="24"/>
      <c r="X364" s="24"/>
      <c r="Y364" s="24"/>
      <c r="Z364" s="24"/>
      <c r="AA364" s="24"/>
    </row>
    <row r="365">
      <c r="A365" s="24"/>
      <c r="B365" s="24"/>
      <c r="C365" s="24"/>
      <c r="D365" s="24"/>
      <c r="E365" s="24"/>
      <c r="F365" s="27"/>
      <c r="G365" s="49"/>
      <c r="H365" s="24"/>
      <c r="I365" s="24"/>
      <c r="J365" s="24"/>
      <c r="K365" s="24"/>
      <c r="L365" s="24"/>
      <c r="M365" s="24"/>
      <c r="N365" s="24"/>
      <c r="O365" s="24"/>
      <c r="P365" s="24"/>
      <c r="Q365" s="24"/>
      <c r="R365" s="24"/>
      <c r="S365" s="24"/>
      <c r="T365" s="24"/>
      <c r="U365" s="24"/>
      <c r="V365" s="24"/>
      <c r="W365" s="24"/>
      <c r="X365" s="24"/>
      <c r="Y365" s="24"/>
      <c r="Z365" s="24"/>
      <c r="AA365" s="24"/>
    </row>
    <row r="366">
      <c r="A366" s="24"/>
      <c r="B366" s="24"/>
      <c r="C366" s="24"/>
      <c r="D366" s="24"/>
      <c r="E366" s="24"/>
      <c r="F366" s="27"/>
      <c r="G366" s="49"/>
      <c r="H366" s="24"/>
      <c r="I366" s="24"/>
      <c r="J366" s="24"/>
      <c r="K366" s="24"/>
      <c r="L366" s="24"/>
      <c r="M366" s="24"/>
      <c r="N366" s="24"/>
      <c r="O366" s="24"/>
      <c r="P366" s="24"/>
      <c r="Q366" s="24"/>
      <c r="R366" s="24"/>
      <c r="S366" s="24"/>
      <c r="T366" s="24"/>
      <c r="U366" s="24"/>
      <c r="V366" s="24"/>
      <c r="W366" s="24"/>
      <c r="X366" s="24"/>
      <c r="Y366" s="24"/>
      <c r="Z366" s="24"/>
      <c r="AA366" s="24"/>
    </row>
    <row r="367">
      <c r="A367" s="24"/>
      <c r="B367" s="24"/>
      <c r="C367" s="24"/>
      <c r="D367" s="24"/>
      <c r="E367" s="24"/>
      <c r="F367" s="27"/>
      <c r="G367" s="49"/>
      <c r="H367" s="24"/>
      <c r="I367" s="24"/>
      <c r="J367" s="24"/>
      <c r="K367" s="24"/>
      <c r="L367" s="24"/>
      <c r="M367" s="24"/>
      <c r="N367" s="24"/>
      <c r="O367" s="24"/>
      <c r="P367" s="24"/>
      <c r="Q367" s="24"/>
      <c r="R367" s="24"/>
      <c r="S367" s="24"/>
      <c r="T367" s="24"/>
      <c r="U367" s="24"/>
      <c r="V367" s="24"/>
      <c r="W367" s="24"/>
      <c r="X367" s="24"/>
      <c r="Y367" s="24"/>
      <c r="Z367" s="24"/>
      <c r="AA367" s="24"/>
    </row>
    <row r="368">
      <c r="A368" s="24"/>
      <c r="B368" s="24"/>
      <c r="C368" s="24"/>
      <c r="D368" s="24"/>
      <c r="E368" s="24"/>
      <c r="F368" s="27"/>
      <c r="G368" s="49"/>
      <c r="H368" s="24"/>
      <c r="I368" s="24"/>
      <c r="J368" s="24"/>
      <c r="K368" s="24"/>
      <c r="L368" s="24"/>
      <c r="M368" s="24"/>
      <c r="N368" s="24"/>
      <c r="O368" s="24"/>
      <c r="P368" s="24"/>
      <c r="Q368" s="24"/>
      <c r="R368" s="24"/>
      <c r="S368" s="24"/>
      <c r="T368" s="24"/>
      <c r="U368" s="24"/>
      <c r="V368" s="24"/>
      <c r="W368" s="24"/>
      <c r="X368" s="24"/>
      <c r="Y368" s="24"/>
      <c r="Z368" s="24"/>
      <c r="AA368" s="24"/>
    </row>
    <row r="369">
      <c r="A369" s="24"/>
      <c r="B369" s="24"/>
      <c r="C369" s="24"/>
      <c r="D369" s="24"/>
      <c r="E369" s="24"/>
      <c r="F369" s="27"/>
      <c r="G369" s="49"/>
      <c r="H369" s="24"/>
      <c r="I369" s="24"/>
      <c r="J369" s="24"/>
      <c r="K369" s="24"/>
      <c r="L369" s="24"/>
      <c r="M369" s="24"/>
      <c r="N369" s="24"/>
      <c r="O369" s="24"/>
      <c r="P369" s="24"/>
      <c r="Q369" s="24"/>
      <c r="R369" s="24"/>
      <c r="S369" s="24"/>
      <c r="T369" s="24"/>
      <c r="U369" s="24"/>
      <c r="V369" s="24"/>
      <c r="W369" s="24"/>
      <c r="X369" s="24"/>
      <c r="Y369" s="24"/>
      <c r="Z369" s="24"/>
      <c r="AA369" s="24"/>
    </row>
    <row r="370">
      <c r="A370" s="24"/>
      <c r="B370" s="24"/>
      <c r="C370" s="24"/>
      <c r="D370" s="24"/>
      <c r="E370" s="24"/>
      <c r="F370" s="27"/>
      <c r="G370" s="49"/>
      <c r="H370" s="24"/>
      <c r="I370" s="24"/>
      <c r="J370" s="24"/>
      <c r="K370" s="24"/>
      <c r="L370" s="24"/>
      <c r="M370" s="24"/>
      <c r="N370" s="24"/>
      <c r="O370" s="24"/>
      <c r="P370" s="24"/>
      <c r="Q370" s="24"/>
      <c r="R370" s="24"/>
      <c r="S370" s="24"/>
      <c r="T370" s="24"/>
      <c r="U370" s="24"/>
      <c r="V370" s="24"/>
      <c r="W370" s="24"/>
      <c r="X370" s="24"/>
      <c r="Y370" s="24"/>
      <c r="Z370" s="24"/>
      <c r="AA370" s="24"/>
    </row>
    <row r="371">
      <c r="A371" s="24"/>
      <c r="B371" s="24"/>
      <c r="C371" s="24"/>
      <c r="D371" s="24"/>
      <c r="E371" s="24"/>
      <c r="F371" s="27"/>
      <c r="G371" s="49"/>
      <c r="H371" s="24"/>
      <c r="I371" s="24"/>
      <c r="J371" s="24"/>
      <c r="K371" s="24"/>
      <c r="L371" s="24"/>
      <c r="M371" s="24"/>
      <c r="N371" s="24"/>
      <c r="O371" s="24"/>
      <c r="P371" s="24"/>
      <c r="Q371" s="24"/>
      <c r="R371" s="24"/>
      <c r="S371" s="24"/>
      <c r="T371" s="24"/>
      <c r="U371" s="24"/>
      <c r="V371" s="24"/>
      <c r="W371" s="24"/>
      <c r="X371" s="24"/>
      <c r="Y371" s="24"/>
      <c r="Z371" s="24"/>
      <c r="AA371" s="24"/>
    </row>
    <row r="372">
      <c r="A372" s="24"/>
      <c r="B372" s="24"/>
      <c r="C372" s="24"/>
      <c r="D372" s="24"/>
      <c r="E372" s="24"/>
      <c r="F372" s="27"/>
      <c r="G372" s="49"/>
      <c r="H372" s="24"/>
      <c r="I372" s="24"/>
      <c r="J372" s="24"/>
      <c r="K372" s="24"/>
      <c r="L372" s="24"/>
      <c r="M372" s="24"/>
      <c r="N372" s="24"/>
      <c r="O372" s="24"/>
      <c r="P372" s="24"/>
      <c r="Q372" s="24"/>
      <c r="R372" s="24"/>
      <c r="S372" s="24"/>
      <c r="T372" s="24"/>
      <c r="U372" s="24"/>
      <c r="V372" s="24"/>
      <c r="W372" s="24"/>
      <c r="X372" s="24"/>
      <c r="Y372" s="24"/>
      <c r="Z372" s="24"/>
      <c r="AA372" s="24"/>
    </row>
    <row r="373">
      <c r="A373" s="24"/>
      <c r="B373" s="24"/>
      <c r="C373" s="24"/>
      <c r="D373" s="24"/>
      <c r="E373" s="24"/>
      <c r="F373" s="27"/>
      <c r="G373" s="49"/>
      <c r="H373" s="24"/>
      <c r="I373" s="24"/>
      <c r="J373" s="24"/>
      <c r="K373" s="24"/>
      <c r="L373" s="24"/>
      <c r="M373" s="24"/>
      <c r="N373" s="24"/>
      <c r="O373" s="24"/>
      <c r="P373" s="24"/>
      <c r="Q373" s="24"/>
      <c r="R373" s="24"/>
      <c r="S373" s="24"/>
      <c r="T373" s="24"/>
      <c r="U373" s="24"/>
      <c r="V373" s="24"/>
      <c r="W373" s="24"/>
      <c r="X373" s="24"/>
      <c r="Y373" s="24"/>
      <c r="Z373" s="24"/>
      <c r="AA373" s="24"/>
    </row>
    <row r="374">
      <c r="A374" s="24"/>
      <c r="B374" s="24"/>
      <c r="C374" s="24"/>
      <c r="D374" s="24"/>
      <c r="E374" s="24"/>
      <c r="F374" s="27"/>
      <c r="G374" s="49"/>
      <c r="H374" s="24"/>
      <c r="I374" s="24"/>
      <c r="J374" s="24"/>
      <c r="K374" s="24"/>
      <c r="L374" s="24"/>
      <c r="M374" s="24"/>
      <c r="N374" s="24"/>
      <c r="O374" s="24"/>
      <c r="P374" s="24"/>
      <c r="Q374" s="24"/>
      <c r="R374" s="24"/>
      <c r="S374" s="24"/>
      <c r="T374" s="24"/>
      <c r="U374" s="24"/>
      <c r="V374" s="24"/>
      <c r="W374" s="24"/>
      <c r="X374" s="24"/>
      <c r="Y374" s="24"/>
      <c r="Z374" s="24"/>
      <c r="AA374" s="24"/>
    </row>
    <row r="375">
      <c r="A375" s="24"/>
      <c r="B375" s="24"/>
      <c r="C375" s="24"/>
      <c r="D375" s="24"/>
      <c r="E375" s="24"/>
      <c r="F375" s="27"/>
      <c r="G375" s="49"/>
      <c r="H375" s="24"/>
      <c r="I375" s="24"/>
      <c r="J375" s="24"/>
      <c r="K375" s="24"/>
      <c r="L375" s="24"/>
      <c r="M375" s="24"/>
      <c r="N375" s="24"/>
      <c r="O375" s="24"/>
      <c r="P375" s="24"/>
      <c r="Q375" s="24"/>
      <c r="R375" s="24"/>
      <c r="S375" s="24"/>
      <c r="T375" s="24"/>
      <c r="U375" s="24"/>
      <c r="V375" s="24"/>
      <c r="W375" s="24"/>
      <c r="X375" s="24"/>
      <c r="Y375" s="24"/>
      <c r="Z375" s="24"/>
      <c r="AA375" s="24"/>
    </row>
    <row r="376">
      <c r="A376" s="24"/>
      <c r="B376" s="24"/>
      <c r="C376" s="24"/>
      <c r="D376" s="24"/>
      <c r="E376" s="24"/>
      <c r="F376" s="27"/>
      <c r="G376" s="49"/>
      <c r="H376" s="24"/>
      <c r="I376" s="24"/>
      <c r="J376" s="24"/>
      <c r="K376" s="24"/>
      <c r="L376" s="24"/>
      <c r="M376" s="24"/>
      <c r="N376" s="24"/>
      <c r="O376" s="24"/>
      <c r="P376" s="24"/>
      <c r="Q376" s="24"/>
      <c r="R376" s="24"/>
      <c r="S376" s="24"/>
      <c r="T376" s="24"/>
      <c r="U376" s="24"/>
      <c r="V376" s="24"/>
      <c r="W376" s="24"/>
      <c r="X376" s="24"/>
      <c r="Y376" s="24"/>
      <c r="Z376" s="24"/>
      <c r="AA376" s="24"/>
    </row>
    <row r="377">
      <c r="A377" s="24"/>
      <c r="B377" s="24"/>
      <c r="C377" s="24"/>
      <c r="D377" s="24"/>
      <c r="E377" s="24"/>
      <c r="F377" s="27"/>
      <c r="G377" s="49"/>
      <c r="H377" s="24"/>
      <c r="I377" s="24"/>
      <c r="J377" s="24"/>
      <c r="K377" s="24"/>
      <c r="L377" s="24"/>
      <c r="M377" s="24"/>
      <c r="N377" s="24"/>
      <c r="O377" s="24"/>
      <c r="P377" s="24"/>
      <c r="Q377" s="24"/>
      <c r="R377" s="24"/>
      <c r="S377" s="24"/>
      <c r="T377" s="24"/>
      <c r="U377" s="24"/>
      <c r="V377" s="24"/>
      <c r="W377" s="24"/>
      <c r="X377" s="24"/>
      <c r="Y377" s="24"/>
      <c r="Z377" s="24"/>
      <c r="AA377" s="24"/>
    </row>
    <row r="378">
      <c r="A378" s="24"/>
      <c r="B378" s="24"/>
      <c r="C378" s="24"/>
      <c r="D378" s="24"/>
      <c r="E378" s="24"/>
      <c r="F378" s="27"/>
      <c r="G378" s="49"/>
      <c r="H378" s="24"/>
      <c r="I378" s="24"/>
      <c r="J378" s="24"/>
      <c r="K378" s="24"/>
      <c r="L378" s="24"/>
      <c r="M378" s="24"/>
      <c r="N378" s="24"/>
      <c r="O378" s="24"/>
      <c r="P378" s="24"/>
      <c r="Q378" s="24"/>
      <c r="R378" s="24"/>
      <c r="S378" s="24"/>
      <c r="T378" s="24"/>
      <c r="U378" s="24"/>
      <c r="V378" s="24"/>
      <c r="W378" s="24"/>
      <c r="X378" s="24"/>
      <c r="Y378" s="24"/>
      <c r="Z378" s="24"/>
      <c r="AA378" s="24"/>
    </row>
    <row r="379">
      <c r="A379" s="24"/>
      <c r="B379" s="24"/>
      <c r="C379" s="24"/>
      <c r="D379" s="24"/>
      <c r="E379" s="24"/>
      <c r="F379" s="27"/>
      <c r="G379" s="49"/>
      <c r="H379" s="24"/>
      <c r="I379" s="24"/>
      <c r="J379" s="24"/>
      <c r="K379" s="24"/>
      <c r="L379" s="24"/>
      <c r="M379" s="24"/>
      <c r="N379" s="24"/>
      <c r="O379" s="24"/>
      <c r="P379" s="24"/>
      <c r="Q379" s="24"/>
      <c r="R379" s="24"/>
      <c r="S379" s="24"/>
      <c r="T379" s="24"/>
      <c r="U379" s="24"/>
      <c r="V379" s="24"/>
      <c r="W379" s="24"/>
      <c r="X379" s="24"/>
      <c r="Y379" s="24"/>
      <c r="Z379" s="24"/>
      <c r="AA379" s="24"/>
    </row>
    <row r="380">
      <c r="A380" s="24"/>
      <c r="B380" s="24"/>
      <c r="C380" s="24"/>
      <c r="D380" s="24"/>
      <c r="E380" s="24"/>
      <c r="F380" s="27"/>
      <c r="G380" s="49"/>
      <c r="H380" s="24"/>
      <c r="I380" s="24"/>
      <c r="J380" s="24"/>
      <c r="K380" s="24"/>
      <c r="L380" s="24"/>
      <c r="M380" s="24"/>
      <c r="N380" s="24"/>
      <c r="O380" s="24"/>
      <c r="P380" s="24"/>
      <c r="Q380" s="24"/>
      <c r="R380" s="24"/>
      <c r="S380" s="24"/>
      <c r="T380" s="24"/>
      <c r="U380" s="24"/>
      <c r="V380" s="24"/>
      <c r="W380" s="24"/>
      <c r="X380" s="24"/>
      <c r="Y380" s="24"/>
      <c r="Z380" s="24"/>
      <c r="AA380" s="24"/>
    </row>
    <row r="381">
      <c r="A381" s="24"/>
      <c r="B381" s="24"/>
      <c r="C381" s="24"/>
      <c r="D381" s="24"/>
      <c r="E381" s="24"/>
      <c r="F381" s="27"/>
      <c r="G381" s="49"/>
      <c r="H381" s="24"/>
      <c r="I381" s="24"/>
      <c r="J381" s="24"/>
      <c r="K381" s="24"/>
      <c r="L381" s="24"/>
      <c r="M381" s="24"/>
      <c r="N381" s="24"/>
      <c r="O381" s="24"/>
      <c r="P381" s="24"/>
      <c r="Q381" s="24"/>
      <c r="R381" s="24"/>
      <c r="S381" s="24"/>
      <c r="T381" s="24"/>
      <c r="U381" s="24"/>
      <c r="V381" s="24"/>
      <c r="W381" s="24"/>
      <c r="X381" s="24"/>
      <c r="Y381" s="24"/>
      <c r="Z381" s="24"/>
      <c r="AA381" s="24"/>
    </row>
    <row r="382">
      <c r="A382" s="24"/>
      <c r="B382" s="24"/>
      <c r="C382" s="24"/>
      <c r="D382" s="24"/>
      <c r="E382" s="24"/>
      <c r="F382" s="27"/>
      <c r="G382" s="49"/>
      <c r="H382" s="24"/>
      <c r="I382" s="24"/>
      <c r="J382" s="24"/>
      <c r="K382" s="24"/>
      <c r="L382" s="24"/>
      <c r="M382" s="24"/>
      <c r="N382" s="24"/>
      <c r="O382" s="24"/>
      <c r="P382" s="24"/>
      <c r="Q382" s="24"/>
      <c r="R382" s="24"/>
      <c r="S382" s="24"/>
      <c r="T382" s="24"/>
      <c r="U382" s="24"/>
      <c r="V382" s="24"/>
      <c r="W382" s="24"/>
      <c r="X382" s="24"/>
      <c r="Y382" s="24"/>
      <c r="Z382" s="24"/>
      <c r="AA382" s="24"/>
    </row>
    <row r="383">
      <c r="A383" s="24"/>
      <c r="B383" s="24"/>
      <c r="C383" s="24"/>
      <c r="D383" s="24"/>
      <c r="E383" s="24"/>
      <c r="F383" s="27"/>
      <c r="G383" s="49"/>
      <c r="H383" s="24"/>
      <c r="I383" s="24"/>
      <c r="J383" s="24"/>
      <c r="K383" s="24"/>
      <c r="L383" s="24"/>
      <c r="M383" s="24"/>
      <c r="N383" s="24"/>
      <c r="O383" s="24"/>
      <c r="P383" s="24"/>
      <c r="Q383" s="24"/>
      <c r="R383" s="24"/>
      <c r="S383" s="24"/>
      <c r="T383" s="24"/>
      <c r="U383" s="24"/>
      <c r="V383" s="24"/>
      <c r="W383" s="24"/>
      <c r="X383" s="24"/>
      <c r="Y383" s="24"/>
      <c r="Z383" s="24"/>
      <c r="AA383" s="24"/>
    </row>
    <row r="384">
      <c r="A384" s="24"/>
      <c r="B384" s="24"/>
      <c r="C384" s="24"/>
      <c r="D384" s="24"/>
      <c r="E384" s="24"/>
      <c r="F384" s="27"/>
      <c r="G384" s="49"/>
      <c r="H384" s="24"/>
      <c r="I384" s="24"/>
      <c r="J384" s="24"/>
      <c r="K384" s="24"/>
      <c r="L384" s="24"/>
      <c r="M384" s="24"/>
      <c r="N384" s="24"/>
      <c r="O384" s="24"/>
      <c r="P384" s="24"/>
      <c r="Q384" s="24"/>
      <c r="R384" s="24"/>
      <c r="S384" s="24"/>
      <c r="T384" s="24"/>
      <c r="U384" s="24"/>
      <c r="V384" s="24"/>
      <c r="W384" s="24"/>
      <c r="X384" s="24"/>
      <c r="Y384" s="24"/>
      <c r="Z384" s="24"/>
      <c r="AA384" s="24"/>
    </row>
    <row r="385">
      <c r="A385" s="24"/>
      <c r="B385" s="24"/>
      <c r="C385" s="24"/>
      <c r="D385" s="24"/>
      <c r="E385" s="24"/>
      <c r="F385" s="27"/>
      <c r="G385" s="49"/>
      <c r="H385" s="24"/>
      <c r="I385" s="24"/>
      <c r="J385" s="24"/>
      <c r="K385" s="24"/>
      <c r="L385" s="24"/>
      <c r="M385" s="24"/>
      <c r="N385" s="24"/>
      <c r="O385" s="24"/>
      <c r="P385" s="24"/>
      <c r="Q385" s="24"/>
      <c r="R385" s="24"/>
      <c r="S385" s="24"/>
      <c r="T385" s="24"/>
      <c r="U385" s="24"/>
      <c r="V385" s="24"/>
      <c r="W385" s="24"/>
      <c r="X385" s="24"/>
      <c r="Y385" s="24"/>
      <c r="Z385" s="24"/>
      <c r="AA385" s="24"/>
    </row>
    <row r="386">
      <c r="A386" s="24"/>
      <c r="B386" s="24"/>
      <c r="C386" s="24"/>
      <c r="D386" s="24"/>
      <c r="E386" s="24"/>
      <c r="F386" s="27"/>
      <c r="G386" s="49"/>
      <c r="H386" s="24"/>
      <c r="I386" s="24"/>
      <c r="J386" s="24"/>
      <c r="K386" s="24"/>
      <c r="L386" s="24"/>
      <c r="M386" s="24"/>
      <c r="N386" s="24"/>
      <c r="O386" s="24"/>
      <c r="P386" s="24"/>
      <c r="Q386" s="24"/>
      <c r="R386" s="24"/>
      <c r="S386" s="24"/>
      <c r="T386" s="24"/>
      <c r="U386" s="24"/>
      <c r="V386" s="24"/>
      <c r="W386" s="24"/>
      <c r="X386" s="24"/>
      <c r="Y386" s="24"/>
      <c r="Z386" s="24"/>
      <c r="AA386" s="24"/>
    </row>
    <row r="387">
      <c r="A387" s="24"/>
      <c r="B387" s="24"/>
      <c r="C387" s="24"/>
      <c r="D387" s="24"/>
      <c r="E387" s="24"/>
      <c r="F387" s="27"/>
      <c r="G387" s="49"/>
      <c r="H387" s="24"/>
      <c r="I387" s="24"/>
      <c r="J387" s="24"/>
      <c r="K387" s="24"/>
      <c r="L387" s="24"/>
      <c r="M387" s="24"/>
      <c r="N387" s="24"/>
      <c r="O387" s="24"/>
      <c r="P387" s="24"/>
      <c r="Q387" s="24"/>
      <c r="R387" s="24"/>
      <c r="S387" s="24"/>
      <c r="T387" s="24"/>
      <c r="U387" s="24"/>
      <c r="V387" s="24"/>
      <c r="W387" s="24"/>
      <c r="X387" s="24"/>
      <c r="Y387" s="24"/>
      <c r="Z387" s="24"/>
      <c r="AA387" s="24"/>
    </row>
    <row r="388">
      <c r="A388" s="24"/>
      <c r="B388" s="24"/>
      <c r="C388" s="24"/>
      <c r="D388" s="24"/>
      <c r="E388" s="24"/>
      <c r="F388" s="27"/>
      <c r="G388" s="49"/>
      <c r="H388" s="24"/>
      <c r="I388" s="24"/>
      <c r="J388" s="24"/>
      <c r="K388" s="24"/>
      <c r="L388" s="24"/>
      <c r="M388" s="24"/>
      <c r="N388" s="24"/>
      <c r="O388" s="24"/>
      <c r="P388" s="24"/>
      <c r="Q388" s="24"/>
      <c r="R388" s="24"/>
      <c r="S388" s="24"/>
      <c r="T388" s="24"/>
      <c r="U388" s="24"/>
      <c r="V388" s="24"/>
      <c r="W388" s="24"/>
      <c r="X388" s="24"/>
      <c r="Y388" s="24"/>
      <c r="Z388" s="24"/>
      <c r="AA388" s="24"/>
    </row>
    <row r="389">
      <c r="A389" s="24"/>
      <c r="B389" s="24"/>
      <c r="C389" s="24"/>
      <c r="D389" s="24"/>
      <c r="E389" s="24"/>
      <c r="F389" s="27"/>
      <c r="G389" s="49"/>
      <c r="H389" s="24"/>
      <c r="I389" s="24"/>
      <c r="J389" s="24"/>
      <c r="K389" s="24"/>
      <c r="L389" s="24"/>
      <c r="M389" s="24"/>
      <c r="N389" s="24"/>
      <c r="O389" s="24"/>
      <c r="P389" s="24"/>
      <c r="Q389" s="24"/>
      <c r="R389" s="24"/>
      <c r="S389" s="24"/>
      <c r="T389" s="24"/>
      <c r="U389" s="24"/>
      <c r="V389" s="24"/>
      <c r="W389" s="24"/>
      <c r="X389" s="24"/>
      <c r="Y389" s="24"/>
      <c r="Z389" s="24"/>
      <c r="AA389" s="24"/>
    </row>
    <row r="390">
      <c r="A390" s="24"/>
      <c r="B390" s="24"/>
      <c r="C390" s="24"/>
      <c r="D390" s="24"/>
      <c r="E390" s="24"/>
      <c r="F390" s="27"/>
      <c r="G390" s="49"/>
      <c r="H390" s="24"/>
      <c r="I390" s="24"/>
      <c r="J390" s="24"/>
      <c r="K390" s="24"/>
      <c r="L390" s="24"/>
      <c r="M390" s="24"/>
      <c r="N390" s="24"/>
      <c r="O390" s="24"/>
      <c r="P390" s="24"/>
      <c r="Q390" s="24"/>
      <c r="R390" s="24"/>
      <c r="S390" s="24"/>
      <c r="T390" s="24"/>
      <c r="U390" s="24"/>
      <c r="V390" s="24"/>
      <c r="W390" s="24"/>
      <c r="X390" s="24"/>
      <c r="Y390" s="24"/>
      <c r="Z390" s="24"/>
      <c r="AA390" s="24"/>
    </row>
    <row r="391">
      <c r="A391" s="24"/>
      <c r="B391" s="24"/>
      <c r="C391" s="24"/>
      <c r="D391" s="24"/>
      <c r="E391" s="24"/>
      <c r="F391" s="27"/>
      <c r="G391" s="49"/>
      <c r="H391" s="24"/>
      <c r="I391" s="24"/>
      <c r="J391" s="24"/>
      <c r="K391" s="24"/>
      <c r="L391" s="24"/>
      <c r="M391" s="24"/>
      <c r="N391" s="24"/>
      <c r="O391" s="24"/>
      <c r="P391" s="24"/>
      <c r="Q391" s="24"/>
      <c r="R391" s="24"/>
      <c r="S391" s="24"/>
      <c r="T391" s="24"/>
      <c r="U391" s="24"/>
      <c r="V391" s="24"/>
      <c r="W391" s="24"/>
      <c r="X391" s="24"/>
      <c r="Y391" s="24"/>
      <c r="Z391" s="24"/>
      <c r="AA391" s="24"/>
    </row>
    <row r="392">
      <c r="A392" s="24"/>
      <c r="B392" s="24"/>
      <c r="C392" s="24"/>
      <c r="D392" s="24"/>
      <c r="E392" s="24"/>
      <c r="F392" s="27"/>
      <c r="G392" s="49"/>
      <c r="H392" s="24"/>
      <c r="I392" s="24"/>
      <c r="J392" s="24"/>
      <c r="K392" s="24"/>
      <c r="L392" s="24"/>
      <c r="M392" s="24"/>
      <c r="N392" s="24"/>
      <c r="O392" s="24"/>
      <c r="P392" s="24"/>
      <c r="Q392" s="24"/>
      <c r="R392" s="24"/>
      <c r="S392" s="24"/>
      <c r="T392" s="24"/>
      <c r="U392" s="24"/>
      <c r="V392" s="24"/>
      <c r="W392" s="24"/>
      <c r="X392" s="24"/>
      <c r="Y392" s="24"/>
      <c r="Z392" s="24"/>
      <c r="AA392" s="24"/>
    </row>
    <row r="393">
      <c r="A393" s="24"/>
      <c r="B393" s="24"/>
      <c r="C393" s="24"/>
      <c r="D393" s="24"/>
      <c r="E393" s="24"/>
      <c r="F393" s="27"/>
      <c r="G393" s="49"/>
      <c r="H393" s="24"/>
      <c r="I393" s="24"/>
      <c r="J393" s="24"/>
      <c r="K393" s="24"/>
      <c r="L393" s="24"/>
      <c r="M393" s="24"/>
      <c r="N393" s="24"/>
      <c r="O393" s="24"/>
      <c r="P393" s="24"/>
      <c r="Q393" s="24"/>
      <c r="R393" s="24"/>
      <c r="S393" s="24"/>
      <c r="T393" s="24"/>
      <c r="U393" s="24"/>
      <c r="V393" s="24"/>
      <c r="W393" s="24"/>
      <c r="X393" s="24"/>
      <c r="Y393" s="24"/>
      <c r="Z393" s="24"/>
      <c r="AA393" s="24"/>
    </row>
    <row r="394">
      <c r="A394" s="24"/>
      <c r="B394" s="24"/>
      <c r="C394" s="24"/>
      <c r="D394" s="24"/>
      <c r="E394" s="24"/>
      <c r="F394" s="27"/>
      <c r="G394" s="49"/>
      <c r="H394" s="24"/>
      <c r="I394" s="24"/>
      <c r="J394" s="24"/>
      <c r="K394" s="24"/>
      <c r="L394" s="24"/>
      <c r="M394" s="24"/>
      <c r="N394" s="24"/>
      <c r="O394" s="24"/>
      <c r="P394" s="24"/>
      <c r="Q394" s="24"/>
      <c r="R394" s="24"/>
      <c r="S394" s="24"/>
      <c r="T394" s="24"/>
      <c r="U394" s="24"/>
      <c r="V394" s="24"/>
      <c r="W394" s="24"/>
      <c r="X394" s="24"/>
      <c r="Y394" s="24"/>
      <c r="Z394" s="24"/>
      <c r="AA394" s="24"/>
    </row>
    <row r="395">
      <c r="A395" s="24"/>
      <c r="B395" s="24"/>
      <c r="C395" s="24"/>
      <c r="D395" s="24"/>
      <c r="E395" s="24"/>
      <c r="F395" s="27"/>
      <c r="G395" s="49"/>
      <c r="H395" s="24"/>
      <c r="I395" s="24"/>
      <c r="J395" s="24"/>
      <c r="K395" s="24"/>
      <c r="L395" s="24"/>
      <c r="M395" s="24"/>
      <c r="N395" s="24"/>
      <c r="O395" s="24"/>
      <c r="P395" s="24"/>
      <c r="Q395" s="24"/>
      <c r="R395" s="24"/>
      <c r="S395" s="24"/>
      <c r="T395" s="24"/>
      <c r="U395" s="24"/>
      <c r="V395" s="24"/>
      <c r="W395" s="24"/>
      <c r="X395" s="24"/>
      <c r="Y395" s="24"/>
      <c r="Z395" s="24"/>
      <c r="AA395" s="24"/>
    </row>
    <row r="396">
      <c r="A396" s="24"/>
      <c r="B396" s="24"/>
      <c r="C396" s="24"/>
      <c r="D396" s="24"/>
      <c r="E396" s="24"/>
      <c r="F396" s="27"/>
      <c r="G396" s="49"/>
      <c r="H396" s="24"/>
      <c r="I396" s="24"/>
      <c r="J396" s="24"/>
      <c r="K396" s="24"/>
      <c r="L396" s="24"/>
      <c r="M396" s="24"/>
      <c r="N396" s="24"/>
      <c r="O396" s="24"/>
      <c r="P396" s="24"/>
      <c r="Q396" s="24"/>
      <c r="R396" s="24"/>
      <c r="S396" s="24"/>
      <c r="T396" s="24"/>
      <c r="U396" s="24"/>
      <c r="V396" s="24"/>
      <c r="W396" s="24"/>
      <c r="X396" s="24"/>
      <c r="Y396" s="24"/>
      <c r="Z396" s="24"/>
      <c r="AA396" s="24"/>
    </row>
    <row r="397">
      <c r="A397" s="24"/>
      <c r="B397" s="24"/>
      <c r="C397" s="24"/>
      <c r="D397" s="24"/>
      <c r="E397" s="24"/>
      <c r="F397" s="27"/>
      <c r="G397" s="49"/>
      <c r="H397" s="24"/>
      <c r="I397" s="24"/>
      <c r="J397" s="24"/>
      <c r="K397" s="24"/>
      <c r="L397" s="24"/>
      <c r="M397" s="24"/>
      <c r="N397" s="24"/>
      <c r="O397" s="24"/>
      <c r="P397" s="24"/>
      <c r="Q397" s="24"/>
      <c r="R397" s="24"/>
      <c r="S397" s="24"/>
      <c r="T397" s="24"/>
      <c r="U397" s="24"/>
      <c r="V397" s="24"/>
      <c r="W397" s="24"/>
      <c r="X397" s="24"/>
      <c r="Y397" s="24"/>
      <c r="Z397" s="24"/>
      <c r="AA397" s="24"/>
    </row>
    <row r="398">
      <c r="A398" s="24"/>
      <c r="B398" s="24"/>
      <c r="C398" s="24"/>
      <c r="D398" s="24"/>
      <c r="E398" s="24"/>
      <c r="F398" s="27"/>
      <c r="G398" s="49"/>
      <c r="H398" s="24"/>
      <c r="I398" s="24"/>
      <c r="J398" s="24"/>
      <c r="K398" s="24"/>
      <c r="L398" s="24"/>
      <c r="M398" s="24"/>
      <c r="N398" s="24"/>
      <c r="O398" s="24"/>
      <c r="P398" s="24"/>
      <c r="Q398" s="24"/>
      <c r="R398" s="24"/>
      <c r="S398" s="24"/>
      <c r="T398" s="24"/>
      <c r="U398" s="24"/>
      <c r="V398" s="24"/>
      <c r="W398" s="24"/>
      <c r="X398" s="24"/>
      <c r="Y398" s="24"/>
      <c r="Z398" s="24"/>
      <c r="AA398" s="24"/>
    </row>
    <row r="399">
      <c r="A399" s="24"/>
      <c r="B399" s="24"/>
      <c r="C399" s="24"/>
      <c r="D399" s="24"/>
      <c r="E399" s="24"/>
      <c r="F399" s="27"/>
      <c r="G399" s="49"/>
      <c r="H399" s="24"/>
      <c r="I399" s="24"/>
      <c r="J399" s="24"/>
      <c r="K399" s="24"/>
      <c r="L399" s="24"/>
      <c r="M399" s="24"/>
      <c r="N399" s="24"/>
      <c r="O399" s="24"/>
      <c r="P399" s="24"/>
      <c r="Q399" s="24"/>
      <c r="R399" s="24"/>
      <c r="S399" s="24"/>
      <c r="T399" s="24"/>
      <c r="U399" s="24"/>
      <c r="V399" s="24"/>
      <c r="W399" s="24"/>
      <c r="X399" s="24"/>
      <c r="Y399" s="24"/>
      <c r="Z399" s="24"/>
      <c r="AA399" s="24"/>
    </row>
    <row r="400">
      <c r="A400" s="24"/>
      <c r="B400" s="24"/>
      <c r="C400" s="24"/>
      <c r="D400" s="24"/>
      <c r="E400" s="24"/>
      <c r="F400" s="27"/>
      <c r="G400" s="49"/>
      <c r="H400" s="24"/>
      <c r="I400" s="24"/>
      <c r="J400" s="24"/>
      <c r="K400" s="24"/>
      <c r="L400" s="24"/>
      <c r="M400" s="24"/>
      <c r="N400" s="24"/>
      <c r="O400" s="24"/>
      <c r="P400" s="24"/>
      <c r="Q400" s="24"/>
      <c r="R400" s="24"/>
      <c r="S400" s="24"/>
      <c r="T400" s="24"/>
      <c r="U400" s="24"/>
      <c r="V400" s="24"/>
      <c r="W400" s="24"/>
      <c r="X400" s="24"/>
      <c r="Y400" s="24"/>
      <c r="Z400" s="24"/>
      <c r="AA400" s="24"/>
    </row>
    <row r="401">
      <c r="A401" s="24"/>
      <c r="B401" s="24"/>
      <c r="C401" s="24"/>
      <c r="D401" s="24"/>
      <c r="E401" s="24"/>
      <c r="F401" s="27"/>
      <c r="G401" s="49"/>
      <c r="H401" s="24"/>
      <c r="I401" s="24"/>
      <c r="J401" s="24"/>
      <c r="K401" s="24"/>
      <c r="L401" s="24"/>
      <c r="M401" s="24"/>
      <c r="N401" s="24"/>
      <c r="O401" s="24"/>
      <c r="P401" s="24"/>
      <c r="Q401" s="24"/>
      <c r="R401" s="24"/>
      <c r="S401" s="24"/>
      <c r="T401" s="24"/>
      <c r="U401" s="24"/>
      <c r="V401" s="24"/>
      <c r="W401" s="24"/>
      <c r="X401" s="24"/>
      <c r="Y401" s="24"/>
      <c r="Z401" s="24"/>
      <c r="AA401" s="24"/>
    </row>
    <row r="402">
      <c r="A402" s="24"/>
      <c r="B402" s="24"/>
      <c r="C402" s="24"/>
      <c r="D402" s="24"/>
      <c r="E402" s="24"/>
      <c r="F402" s="27"/>
      <c r="G402" s="49"/>
      <c r="H402" s="24"/>
      <c r="I402" s="24"/>
      <c r="J402" s="24"/>
      <c r="K402" s="24"/>
      <c r="L402" s="24"/>
      <c r="M402" s="24"/>
      <c r="N402" s="24"/>
      <c r="O402" s="24"/>
      <c r="P402" s="24"/>
      <c r="Q402" s="24"/>
      <c r="R402" s="24"/>
      <c r="S402" s="24"/>
      <c r="T402" s="24"/>
      <c r="U402" s="24"/>
      <c r="V402" s="24"/>
      <c r="W402" s="24"/>
      <c r="X402" s="24"/>
      <c r="Y402" s="24"/>
      <c r="Z402" s="24"/>
      <c r="AA402" s="24"/>
    </row>
    <row r="403">
      <c r="A403" s="24"/>
      <c r="B403" s="24"/>
      <c r="C403" s="24"/>
      <c r="D403" s="24"/>
      <c r="E403" s="24"/>
      <c r="F403" s="27"/>
      <c r="G403" s="49"/>
      <c r="H403" s="24"/>
      <c r="I403" s="24"/>
      <c r="J403" s="24"/>
      <c r="K403" s="24"/>
      <c r="L403" s="24"/>
      <c r="M403" s="24"/>
      <c r="N403" s="24"/>
      <c r="O403" s="24"/>
      <c r="P403" s="24"/>
      <c r="Q403" s="24"/>
      <c r="R403" s="24"/>
      <c r="S403" s="24"/>
      <c r="T403" s="24"/>
      <c r="U403" s="24"/>
      <c r="V403" s="24"/>
      <c r="W403" s="24"/>
      <c r="X403" s="24"/>
      <c r="Y403" s="24"/>
      <c r="Z403" s="24"/>
      <c r="AA403" s="24"/>
    </row>
    <row r="404">
      <c r="A404" s="24"/>
      <c r="B404" s="24"/>
      <c r="C404" s="24"/>
      <c r="D404" s="24"/>
      <c r="E404" s="24"/>
      <c r="F404" s="27"/>
      <c r="G404" s="49"/>
      <c r="H404" s="24"/>
      <c r="I404" s="24"/>
      <c r="J404" s="24"/>
      <c r="K404" s="24"/>
      <c r="L404" s="24"/>
      <c r="M404" s="24"/>
      <c r="N404" s="24"/>
      <c r="O404" s="24"/>
      <c r="P404" s="24"/>
      <c r="Q404" s="24"/>
      <c r="R404" s="24"/>
      <c r="S404" s="24"/>
      <c r="T404" s="24"/>
      <c r="U404" s="24"/>
      <c r="V404" s="24"/>
      <c r="W404" s="24"/>
      <c r="X404" s="24"/>
      <c r="Y404" s="24"/>
      <c r="Z404" s="24"/>
      <c r="AA404" s="24"/>
    </row>
    <row r="405">
      <c r="A405" s="24"/>
      <c r="B405" s="24"/>
      <c r="C405" s="24"/>
      <c r="D405" s="24"/>
      <c r="E405" s="24"/>
      <c r="F405" s="27"/>
      <c r="G405" s="49"/>
      <c r="H405" s="24"/>
      <c r="I405" s="24"/>
      <c r="J405" s="24"/>
      <c r="K405" s="24"/>
      <c r="L405" s="24"/>
      <c r="M405" s="24"/>
      <c r="N405" s="24"/>
      <c r="O405" s="24"/>
      <c r="P405" s="24"/>
      <c r="Q405" s="24"/>
      <c r="R405" s="24"/>
      <c r="S405" s="24"/>
      <c r="T405" s="24"/>
      <c r="U405" s="24"/>
      <c r="V405" s="24"/>
      <c r="W405" s="24"/>
      <c r="X405" s="24"/>
      <c r="Y405" s="24"/>
      <c r="Z405" s="24"/>
      <c r="AA405" s="24"/>
    </row>
    <row r="406">
      <c r="A406" s="24"/>
      <c r="B406" s="24"/>
      <c r="C406" s="24"/>
      <c r="D406" s="24"/>
      <c r="E406" s="24"/>
      <c r="F406" s="27"/>
      <c r="G406" s="49"/>
      <c r="H406" s="24"/>
      <c r="I406" s="24"/>
      <c r="J406" s="24"/>
      <c r="K406" s="24"/>
      <c r="L406" s="24"/>
      <c r="M406" s="24"/>
      <c r="N406" s="24"/>
      <c r="O406" s="24"/>
      <c r="P406" s="24"/>
      <c r="Q406" s="24"/>
      <c r="R406" s="24"/>
      <c r="S406" s="24"/>
      <c r="T406" s="24"/>
      <c r="U406" s="24"/>
      <c r="V406" s="24"/>
      <c r="W406" s="24"/>
      <c r="X406" s="24"/>
      <c r="Y406" s="24"/>
      <c r="Z406" s="24"/>
      <c r="AA406" s="24"/>
    </row>
    <row r="407">
      <c r="A407" s="24"/>
      <c r="B407" s="24"/>
      <c r="C407" s="24"/>
      <c r="D407" s="24"/>
      <c r="E407" s="24"/>
      <c r="F407" s="27"/>
      <c r="G407" s="49"/>
      <c r="H407" s="24"/>
      <c r="I407" s="24"/>
      <c r="J407" s="24"/>
      <c r="K407" s="24"/>
      <c r="L407" s="24"/>
      <c r="M407" s="24"/>
      <c r="N407" s="24"/>
      <c r="O407" s="24"/>
      <c r="P407" s="24"/>
      <c r="Q407" s="24"/>
      <c r="R407" s="24"/>
      <c r="S407" s="24"/>
      <c r="T407" s="24"/>
      <c r="U407" s="24"/>
      <c r="V407" s="24"/>
      <c r="W407" s="24"/>
      <c r="X407" s="24"/>
      <c r="Y407" s="24"/>
      <c r="Z407" s="24"/>
      <c r="AA407" s="24"/>
    </row>
    <row r="408">
      <c r="A408" s="24"/>
      <c r="B408" s="24"/>
      <c r="C408" s="24"/>
      <c r="D408" s="24"/>
      <c r="E408" s="24"/>
      <c r="F408" s="27"/>
      <c r="G408" s="49"/>
      <c r="H408" s="24"/>
      <c r="I408" s="24"/>
      <c r="J408" s="24"/>
      <c r="K408" s="24"/>
      <c r="L408" s="24"/>
      <c r="M408" s="24"/>
      <c r="N408" s="24"/>
      <c r="O408" s="24"/>
      <c r="P408" s="24"/>
      <c r="Q408" s="24"/>
      <c r="R408" s="24"/>
      <c r="S408" s="24"/>
      <c r="T408" s="24"/>
      <c r="U408" s="24"/>
      <c r="V408" s="24"/>
      <c r="W408" s="24"/>
      <c r="X408" s="24"/>
      <c r="Y408" s="24"/>
      <c r="Z408" s="24"/>
      <c r="AA408" s="24"/>
    </row>
    <row r="409">
      <c r="A409" s="24"/>
      <c r="B409" s="24"/>
      <c r="C409" s="24"/>
      <c r="D409" s="24"/>
      <c r="E409" s="24"/>
      <c r="F409" s="27"/>
      <c r="G409" s="49"/>
      <c r="H409" s="24"/>
      <c r="I409" s="24"/>
      <c r="J409" s="24"/>
      <c r="K409" s="24"/>
      <c r="L409" s="24"/>
      <c r="M409" s="24"/>
      <c r="N409" s="24"/>
      <c r="O409" s="24"/>
      <c r="P409" s="24"/>
      <c r="Q409" s="24"/>
      <c r="R409" s="24"/>
      <c r="S409" s="24"/>
      <c r="T409" s="24"/>
      <c r="U409" s="24"/>
      <c r="V409" s="24"/>
      <c r="W409" s="24"/>
      <c r="X409" s="24"/>
      <c r="Y409" s="24"/>
      <c r="Z409" s="24"/>
      <c r="AA409" s="24"/>
    </row>
    <row r="410">
      <c r="A410" s="24"/>
      <c r="B410" s="24"/>
      <c r="C410" s="24"/>
      <c r="D410" s="24"/>
      <c r="E410" s="24"/>
      <c r="F410" s="27"/>
      <c r="G410" s="49"/>
      <c r="H410" s="24"/>
      <c r="I410" s="24"/>
      <c r="J410" s="24"/>
      <c r="K410" s="24"/>
      <c r="L410" s="24"/>
      <c r="M410" s="24"/>
      <c r="N410" s="24"/>
      <c r="O410" s="24"/>
      <c r="P410" s="24"/>
      <c r="Q410" s="24"/>
      <c r="R410" s="24"/>
      <c r="S410" s="24"/>
      <c r="T410" s="24"/>
      <c r="U410" s="24"/>
      <c r="V410" s="24"/>
      <c r="W410" s="24"/>
      <c r="X410" s="24"/>
      <c r="Y410" s="24"/>
      <c r="Z410" s="24"/>
      <c r="AA410" s="24"/>
    </row>
    <row r="411">
      <c r="A411" s="24"/>
      <c r="B411" s="24"/>
      <c r="C411" s="24"/>
      <c r="D411" s="24"/>
      <c r="E411" s="24"/>
      <c r="F411" s="27"/>
      <c r="G411" s="49"/>
      <c r="H411" s="24"/>
      <c r="I411" s="24"/>
      <c r="J411" s="24"/>
      <c r="K411" s="24"/>
      <c r="L411" s="24"/>
      <c r="M411" s="24"/>
      <c r="N411" s="24"/>
      <c r="O411" s="24"/>
      <c r="P411" s="24"/>
      <c r="Q411" s="24"/>
      <c r="R411" s="24"/>
      <c r="S411" s="24"/>
      <c r="T411" s="24"/>
      <c r="U411" s="24"/>
      <c r="V411" s="24"/>
      <c r="W411" s="24"/>
      <c r="X411" s="24"/>
      <c r="Y411" s="24"/>
      <c r="Z411" s="24"/>
      <c r="AA411" s="24"/>
    </row>
    <row r="412">
      <c r="A412" s="24"/>
      <c r="B412" s="24"/>
      <c r="C412" s="24"/>
      <c r="D412" s="24"/>
      <c r="E412" s="24"/>
      <c r="F412" s="27"/>
      <c r="G412" s="49"/>
      <c r="H412" s="24"/>
      <c r="I412" s="24"/>
      <c r="J412" s="24"/>
      <c r="K412" s="24"/>
      <c r="L412" s="24"/>
      <c r="M412" s="24"/>
      <c r="N412" s="24"/>
      <c r="O412" s="24"/>
      <c r="P412" s="24"/>
      <c r="Q412" s="24"/>
      <c r="R412" s="24"/>
      <c r="S412" s="24"/>
      <c r="T412" s="24"/>
      <c r="U412" s="24"/>
      <c r="V412" s="24"/>
      <c r="W412" s="24"/>
      <c r="X412" s="24"/>
      <c r="Y412" s="24"/>
      <c r="Z412" s="24"/>
      <c r="AA412" s="24"/>
    </row>
    <row r="413">
      <c r="A413" s="24"/>
      <c r="B413" s="24"/>
      <c r="C413" s="24"/>
      <c r="D413" s="24"/>
      <c r="E413" s="24"/>
      <c r="F413" s="27"/>
      <c r="G413" s="49"/>
      <c r="H413" s="24"/>
      <c r="I413" s="24"/>
      <c r="J413" s="24"/>
      <c r="K413" s="24"/>
      <c r="L413" s="24"/>
      <c r="M413" s="24"/>
      <c r="N413" s="24"/>
      <c r="O413" s="24"/>
      <c r="P413" s="24"/>
      <c r="Q413" s="24"/>
      <c r="R413" s="24"/>
      <c r="S413" s="24"/>
      <c r="T413" s="24"/>
      <c r="U413" s="24"/>
      <c r="V413" s="24"/>
      <c r="W413" s="24"/>
      <c r="X413" s="24"/>
      <c r="Y413" s="24"/>
      <c r="Z413" s="24"/>
      <c r="AA413" s="24"/>
    </row>
    <row r="414">
      <c r="A414" s="24"/>
      <c r="B414" s="24"/>
      <c r="C414" s="24"/>
      <c r="D414" s="24"/>
      <c r="E414" s="24"/>
      <c r="F414" s="27"/>
      <c r="G414" s="49"/>
      <c r="H414" s="24"/>
      <c r="I414" s="24"/>
      <c r="J414" s="24"/>
      <c r="K414" s="24"/>
      <c r="L414" s="24"/>
      <c r="M414" s="24"/>
      <c r="N414" s="24"/>
      <c r="O414" s="24"/>
      <c r="P414" s="24"/>
      <c r="Q414" s="24"/>
      <c r="R414" s="24"/>
      <c r="S414" s="24"/>
      <c r="T414" s="24"/>
      <c r="U414" s="24"/>
      <c r="V414" s="24"/>
      <c r="W414" s="24"/>
      <c r="X414" s="24"/>
      <c r="Y414" s="24"/>
      <c r="Z414" s="24"/>
      <c r="AA414" s="24"/>
    </row>
    <row r="415">
      <c r="A415" s="24"/>
      <c r="B415" s="24"/>
      <c r="C415" s="24"/>
      <c r="D415" s="24"/>
      <c r="E415" s="24"/>
      <c r="F415" s="27"/>
      <c r="G415" s="49"/>
      <c r="H415" s="24"/>
      <c r="I415" s="24"/>
      <c r="J415" s="24"/>
      <c r="K415" s="24"/>
      <c r="L415" s="24"/>
      <c r="M415" s="24"/>
      <c r="N415" s="24"/>
      <c r="O415" s="24"/>
      <c r="P415" s="24"/>
      <c r="Q415" s="24"/>
      <c r="R415" s="24"/>
      <c r="S415" s="24"/>
      <c r="T415" s="24"/>
      <c r="U415" s="24"/>
      <c r="V415" s="24"/>
      <c r="W415" s="24"/>
      <c r="X415" s="24"/>
      <c r="Y415" s="24"/>
      <c r="Z415" s="24"/>
      <c r="AA415" s="24"/>
    </row>
    <row r="416">
      <c r="A416" s="24"/>
      <c r="B416" s="24"/>
      <c r="C416" s="24"/>
      <c r="D416" s="24"/>
      <c r="E416" s="24"/>
      <c r="F416" s="27"/>
      <c r="G416" s="49"/>
      <c r="H416" s="24"/>
      <c r="I416" s="24"/>
      <c r="J416" s="24"/>
      <c r="K416" s="24"/>
      <c r="L416" s="24"/>
      <c r="M416" s="24"/>
      <c r="N416" s="24"/>
      <c r="O416" s="24"/>
      <c r="P416" s="24"/>
      <c r="Q416" s="24"/>
      <c r="R416" s="24"/>
      <c r="S416" s="24"/>
      <c r="T416" s="24"/>
      <c r="U416" s="24"/>
      <c r="V416" s="24"/>
      <c r="W416" s="24"/>
      <c r="X416" s="24"/>
      <c r="Y416" s="24"/>
      <c r="Z416" s="24"/>
      <c r="AA416" s="24"/>
    </row>
    <row r="417">
      <c r="A417" s="24"/>
      <c r="B417" s="24"/>
      <c r="C417" s="24"/>
      <c r="D417" s="24"/>
      <c r="E417" s="24"/>
      <c r="F417" s="27"/>
      <c r="G417" s="49"/>
      <c r="H417" s="24"/>
      <c r="I417" s="24"/>
      <c r="J417" s="24"/>
      <c r="K417" s="24"/>
      <c r="L417" s="24"/>
      <c r="M417" s="24"/>
      <c r="N417" s="24"/>
      <c r="O417" s="24"/>
      <c r="P417" s="24"/>
      <c r="Q417" s="24"/>
      <c r="R417" s="24"/>
      <c r="S417" s="24"/>
      <c r="T417" s="24"/>
      <c r="U417" s="24"/>
      <c r="V417" s="24"/>
      <c r="W417" s="24"/>
      <c r="X417" s="24"/>
      <c r="Y417" s="24"/>
      <c r="Z417" s="24"/>
      <c r="AA417" s="24"/>
    </row>
    <row r="418">
      <c r="A418" s="24"/>
      <c r="B418" s="24"/>
      <c r="C418" s="24"/>
      <c r="D418" s="24"/>
      <c r="E418" s="24"/>
      <c r="F418" s="27"/>
      <c r="G418" s="49"/>
      <c r="H418" s="24"/>
      <c r="I418" s="24"/>
      <c r="J418" s="24"/>
      <c r="K418" s="24"/>
      <c r="L418" s="24"/>
      <c r="M418" s="24"/>
      <c r="N418" s="24"/>
      <c r="O418" s="24"/>
      <c r="P418" s="24"/>
      <c r="Q418" s="24"/>
      <c r="R418" s="24"/>
      <c r="S418" s="24"/>
      <c r="T418" s="24"/>
      <c r="U418" s="24"/>
      <c r="V418" s="24"/>
      <c r="W418" s="24"/>
      <c r="X418" s="24"/>
      <c r="Y418" s="24"/>
      <c r="Z418" s="24"/>
      <c r="AA418" s="24"/>
    </row>
    <row r="419">
      <c r="A419" s="24"/>
      <c r="B419" s="24"/>
      <c r="C419" s="24"/>
      <c r="D419" s="24"/>
      <c r="E419" s="24"/>
      <c r="F419" s="27"/>
      <c r="G419" s="49"/>
      <c r="H419" s="24"/>
      <c r="I419" s="24"/>
      <c r="J419" s="24"/>
      <c r="K419" s="24"/>
      <c r="L419" s="24"/>
      <c r="M419" s="24"/>
      <c r="N419" s="24"/>
      <c r="O419" s="24"/>
      <c r="P419" s="24"/>
      <c r="Q419" s="24"/>
      <c r="R419" s="24"/>
      <c r="S419" s="24"/>
      <c r="T419" s="24"/>
      <c r="U419" s="24"/>
      <c r="V419" s="24"/>
      <c r="W419" s="24"/>
      <c r="X419" s="24"/>
      <c r="Y419" s="24"/>
      <c r="Z419" s="24"/>
      <c r="AA419" s="24"/>
    </row>
    <row r="420">
      <c r="A420" s="24"/>
      <c r="B420" s="24"/>
      <c r="C420" s="24"/>
      <c r="D420" s="24"/>
      <c r="E420" s="24"/>
      <c r="F420" s="27"/>
      <c r="G420" s="49"/>
      <c r="H420" s="24"/>
      <c r="I420" s="24"/>
      <c r="J420" s="24"/>
      <c r="K420" s="24"/>
      <c r="L420" s="24"/>
      <c r="M420" s="24"/>
      <c r="N420" s="24"/>
      <c r="O420" s="24"/>
      <c r="P420" s="24"/>
      <c r="Q420" s="24"/>
      <c r="R420" s="24"/>
      <c r="S420" s="24"/>
      <c r="T420" s="24"/>
      <c r="U420" s="24"/>
      <c r="V420" s="24"/>
      <c r="W420" s="24"/>
      <c r="X420" s="24"/>
      <c r="Y420" s="24"/>
      <c r="Z420" s="24"/>
      <c r="AA420" s="24"/>
    </row>
    <row r="421">
      <c r="A421" s="24"/>
      <c r="B421" s="24"/>
      <c r="C421" s="24"/>
      <c r="D421" s="24"/>
      <c r="E421" s="24"/>
      <c r="F421" s="27"/>
      <c r="G421" s="49"/>
      <c r="H421" s="24"/>
      <c r="I421" s="24"/>
      <c r="J421" s="24"/>
      <c r="K421" s="24"/>
      <c r="L421" s="24"/>
      <c r="M421" s="24"/>
      <c r="N421" s="24"/>
      <c r="O421" s="24"/>
      <c r="P421" s="24"/>
      <c r="Q421" s="24"/>
      <c r="R421" s="24"/>
      <c r="S421" s="24"/>
      <c r="T421" s="24"/>
      <c r="U421" s="24"/>
      <c r="V421" s="24"/>
      <c r="W421" s="24"/>
      <c r="X421" s="24"/>
      <c r="Y421" s="24"/>
      <c r="Z421" s="24"/>
      <c r="AA421" s="24"/>
    </row>
    <row r="422">
      <c r="A422" s="24"/>
      <c r="B422" s="24"/>
      <c r="C422" s="24"/>
      <c r="D422" s="24"/>
      <c r="E422" s="24"/>
      <c r="F422" s="27"/>
      <c r="G422" s="49"/>
      <c r="H422" s="24"/>
      <c r="I422" s="24"/>
      <c r="J422" s="24"/>
      <c r="K422" s="24"/>
      <c r="L422" s="24"/>
      <c r="M422" s="24"/>
      <c r="N422" s="24"/>
      <c r="O422" s="24"/>
      <c r="P422" s="24"/>
      <c r="Q422" s="24"/>
      <c r="R422" s="24"/>
      <c r="S422" s="24"/>
      <c r="T422" s="24"/>
      <c r="U422" s="24"/>
      <c r="V422" s="24"/>
      <c r="W422" s="24"/>
      <c r="X422" s="24"/>
      <c r="Y422" s="24"/>
      <c r="Z422" s="24"/>
      <c r="AA422" s="24"/>
    </row>
    <row r="423">
      <c r="A423" s="24"/>
      <c r="B423" s="24"/>
      <c r="C423" s="24"/>
      <c r="D423" s="24"/>
      <c r="E423" s="24"/>
      <c r="F423" s="27"/>
      <c r="G423" s="49"/>
      <c r="H423" s="24"/>
      <c r="I423" s="24"/>
      <c r="J423" s="24"/>
      <c r="K423" s="24"/>
      <c r="L423" s="24"/>
      <c r="M423" s="24"/>
      <c r="N423" s="24"/>
      <c r="O423" s="24"/>
      <c r="P423" s="24"/>
      <c r="Q423" s="24"/>
      <c r="R423" s="24"/>
      <c r="S423" s="24"/>
      <c r="T423" s="24"/>
      <c r="U423" s="24"/>
      <c r="V423" s="24"/>
      <c r="W423" s="24"/>
      <c r="X423" s="24"/>
      <c r="Y423" s="24"/>
      <c r="Z423" s="24"/>
      <c r="AA423" s="24"/>
    </row>
    <row r="424">
      <c r="A424" s="24"/>
      <c r="B424" s="24"/>
      <c r="C424" s="24"/>
      <c r="D424" s="24"/>
      <c r="E424" s="24"/>
      <c r="F424" s="27"/>
      <c r="G424" s="49"/>
      <c r="H424" s="24"/>
      <c r="I424" s="24"/>
      <c r="J424" s="24"/>
      <c r="K424" s="24"/>
      <c r="L424" s="24"/>
      <c r="M424" s="24"/>
      <c r="N424" s="24"/>
      <c r="O424" s="24"/>
      <c r="P424" s="24"/>
      <c r="Q424" s="24"/>
      <c r="R424" s="24"/>
      <c r="S424" s="24"/>
      <c r="T424" s="24"/>
      <c r="U424" s="24"/>
      <c r="V424" s="24"/>
      <c r="W424" s="24"/>
      <c r="X424" s="24"/>
      <c r="Y424" s="24"/>
      <c r="Z424" s="24"/>
      <c r="AA424" s="24"/>
    </row>
    <row r="425">
      <c r="A425" s="24"/>
      <c r="B425" s="24"/>
      <c r="C425" s="24"/>
      <c r="D425" s="24"/>
      <c r="E425" s="24"/>
      <c r="F425" s="27"/>
      <c r="G425" s="49"/>
      <c r="H425" s="24"/>
      <c r="I425" s="24"/>
      <c r="J425" s="24"/>
      <c r="K425" s="24"/>
      <c r="L425" s="24"/>
      <c r="M425" s="24"/>
      <c r="N425" s="24"/>
      <c r="O425" s="24"/>
      <c r="P425" s="24"/>
      <c r="Q425" s="24"/>
      <c r="R425" s="24"/>
      <c r="S425" s="24"/>
      <c r="T425" s="24"/>
      <c r="U425" s="24"/>
      <c r="V425" s="24"/>
      <c r="W425" s="24"/>
      <c r="X425" s="24"/>
      <c r="Y425" s="24"/>
      <c r="Z425" s="24"/>
      <c r="AA425" s="24"/>
    </row>
    <row r="426">
      <c r="A426" s="24"/>
      <c r="B426" s="24"/>
      <c r="C426" s="24"/>
      <c r="D426" s="24"/>
      <c r="E426" s="24"/>
      <c r="F426" s="27"/>
      <c r="G426" s="49"/>
      <c r="H426" s="24"/>
      <c r="I426" s="24"/>
      <c r="J426" s="24"/>
      <c r="K426" s="24"/>
      <c r="L426" s="24"/>
      <c r="M426" s="24"/>
      <c r="N426" s="24"/>
      <c r="O426" s="24"/>
      <c r="P426" s="24"/>
      <c r="Q426" s="24"/>
      <c r="R426" s="24"/>
      <c r="S426" s="24"/>
      <c r="T426" s="24"/>
      <c r="U426" s="24"/>
      <c r="V426" s="24"/>
      <c r="W426" s="24"/>
      <c r="X426" s="24"/>
      <c r="Y426" s="24"/>
      <c r="Z426" s="24"/>
      <c r="AA426" s="24"/>
    </row>
    <row r="427">
      <c r="A427" s="24"/>
      <c r="B427" s="24"/>
      <c r="C427" s="24"/>
      <c r="D427" s="24"/>
      <c r="E427" s="24"/>
      <c r="F427" s="27"/>
      <c r="G427" s="49"/>
      <c r="H427" s="24"/>
      <c r="I427" s="24"/>
      <c r="J427" s="24"/>
      <c r="K427" s="24"/>
      <c r="L427" s="24"/>
      <c r="M427" s="24"/>
      <c r="N427" s="24"/>
      <c r="O427" s="24"/>
      <c r="P427" s="24"/>
      <c r="Q427" s="24"/>
      <c r="R427" s="24"/>
      <c r="S427" s="24"/>
      <c r="T427" s="24"/>
      <c r="U427" s="24"/>
      <c r="V427" s="24"/>
      <c r="W427" s="24"/>
      <c r="X427" s="24"/>
      <c r="Y427" s="24"/>
      <c r="Z427" s="24"/>
      <c r="AA427" s="24"/>
    </row>
    <row r="428">
      <c r="A428" s="24"/>
      <c r="B428" s="24"/>
      <c r="C428" s="24"/>
      <c r="D428" s="24"/>
      <c r="E428" s="24"/>
      <c r="F428" s="27"/>
      <c r="G428" s="49"/>
      <c r="H428" s="24"/>
      <c r="I428" s="24"/>
      <c r="J428" s="24"/>
      <c r="K428" s="24"/>
      <c r="L428" s="24"/>
      <c r="M428" s="24"/>
      <c r="N428" s="24"/>
      <c r="O428" s="24"/>
      <c r="P428" s="24"/>
      <c r="Q428" s="24"/>
      <c r="R428" s="24"/>
      <c r="S428" s="24"/>
      <c r="T428" s="24"/>
      <c r="U428" s="24"/>
      <c r="V428" s="24"/>
      <c r="W428" s="24"/>
      <c r="X428" s="24"/>
      <c r="Y428" s="24"/>
      <c r="Z428" s="24"/>
      <c r="AA428" s="24"/>
    </row>
    <row r="429">
      <c r="A429" s="24"/>
      <c r="B429" s="24"/>
      <c r="C429" s="24"/>
      <c r="D429" s="24"/>
      <c r="E429" s="24"/>
      <c r="F429" s="27"/>
      <c r="G429" s="49"/>
      <c r="H429" s="24"/>
      <c r="I429" s="24"/>
      <c r="J429" s="24"/>
      <c r="K429" s="24"/>
      <c r="L429" s="24"/>
      <c r="M429" s="24"/>
      <c r="N429" s="24"/>
      <c r="O429" s="24"/>
      <c r="P429" s="24"/>
      <c r="Q429" s="24"/>
      <c r="R429" s="24"/>
      <c r="S429" s="24"/>
      <c r="T429" s="24"/>
      <c r="U429" s="24"/>
      <c r="V429" s="24"/>
      <c r="W429" s="24"/>
      <c r="X429" s="24"/>
      <c r="Y429" s="24"/>
      <c r="Z429" s="24"/>
      <c r="AA429" s="24"/>
    </row>
    <row r="430">
      <c r="A430" s="24"/>
      <c r="B430" s="24"/>
      <c r="C430" s="24"/>
      <c r="D430" s="24"/>
      <c r="E430" s="24"/>
      <c r="F430" s="27"/>
      <c r="G430" s="49"/>
      <c r="H430" s="24"/>
      <c r="I430" s="24"/>
      <c r="J430" s="24"/>
      <c r="K430" s="24"/>
      <c r="L430" s="24"/>
      <c r="M430" s="24"/>
      <c r="N430" s="24"/>
      <c r="O430" s="24"/>
      <c r="P430" s="24"/>
      <c r="Q430" s="24"/>
      <c r="R430" s="24"/>
      <c r="S430" s="24"/>
      <c r="T430" s="24"/>
      <c r="U430" s="24"/>
      <c r="V430" s="24"/>
      <c r="W430" s="24"/>
      <c r="X430" s="24"/>
      <c r="Y430" s="24"/>
      <c r="Z430" s="24"/>
      <c r="AA430" s="24"/>
    </row>
    <row r="431">
      <c r="A431" s="24"/>
      <c r="B431" s="24"/>
      <c r="C431" s="24"/>
      <c r="D431" s="24"/>
      <c r="E431" s="24"/>
      <c r="F431" s="27"/>
      <c r="G431" s="49"/>
      <c r="H431" s="24"/>
      <c r="I431" s="24"/>
      <c r="J431" s="24"/>
      <c r="K431" s="24"/>
      <c r="L431" s="24"/>
      <c r="M431" s="24"/>
      <c r="N431" s="24"/>
      <c r="O431" s="24"/>
      <c r="P431" s="24"/>
      <c r="Q431" s="24"/>
      <c r="R431" s="24"/>
      <c r="S431" s="24"/>
      <c r="T431" s="24"/>
      <c r="U431" s="24"/>
      <c r="V431" s="24"/>
      <c r="W431" s="24"/>
      <c r="X431" s="24"/>
      <c r="Y431" s="24"/>
      <c r="Z431" s="24"/>
      <c r="AA431" s="24"/>
    </row>
    <row r="432">
      <c r="A432" s="24"/>
      <c r="B432" s="24"/>
      <c r="C432" s="24"/>
      <c r="D432" s="24"/>
      <c r="E432" s="24"/>
      <c r="F432" s="27"/>
      <c r="G432" s="49"/>
      <c r="H432" s="24"/>
      <c r="I432" s="24"/>
      <c r="J432" s="24"/>
      <c r="K432" s="24"/>
      <c r="L432" s="24"/>
      <c r="M432" s="24"/>
      <c r="N432" s="24"/>
      <c r="O432" s="24"/>
      <c r="P432" s="24"/>
      <c r="Q432" s="24"/>
      <c r="R432" s="24"/>
      <c r="S432" s="24"/>
      <c r="T432" s="24"/>
      <c r="U432" s="24"/>
      <c r="V432" s="24"/>
      <c r="W432" s="24"/>
      <c r="X432" s="24"/>
      <c r="Y432" s="24"/>
      <c r="Z432" s="24"/>
      <c r="AA432" s="24"/>
    </row>
    <row r="433">
      <c r="A433" s="24"/>
      <c r="B433" s="24"/>
      <c r="C433" s="24"/>
      <c r="D433" s="24"/>
      <c r="E433" s="24"/>
      <c r="F433" s="27"/>
      <c r="G433" s="49"/>
      <c r="H433" s="24"/>
      <c r="I433" s="24"/>
      <c r="J433" s="24"/>
      <c r="K433" s="24"/>
      <c r="L433" s="24"/>
      <c r="M433" s="24"/>
      <c r="N433" s="24"/>
      <c r="O433" s="24"/>
      <c r="P433" s="24"/>
      <c r="Q433" s="24"/>
      <c r="R433" s="24"/>
      <c r="S433" s="24"/>
      <c r="T433" s="24"/>
      <c r="U433" s="24"/>
      <c r="V433" s="24"/>
      <c r="W433" s="24"/>
      <c r="X433" s="24"/>
      <c r="Y433" s="24"/>
      <c r="Z433" s="24"/>
      <c r="AA433" s="24"/>
    </row>
    <row r="434">
      <c r="A434" s="24"/>
      <c r="B434" s="24"/>
      <c r="C434" s="24"/>
      <c r="D434" s="24"/>
      <c r="E434" s="24"/>
      <c r="F434" s="27"/>
      <c r="G434" s="49"/>
      <c r="H434" s="24"/>
      <c r="I434" s="24"/>
      <c r="J434" s="24"/>
      <c r="K434" s="24"/>
      <c r="L434" s="24"/>
      <c r="M434" s="24"/>
      <c r="N434" s="24"/>
      <c r="O434" s="24"/>
      <c r="P434" s="24"/>
      <c r="Q434" s="24"/>
      <c r="R434" s="24"/>
      <c r="S434" s="24"/>
      <c r="T434" s="24"/>
      <c r="U434" s="24"/>
      <c r="V434" s="24"/>
      <c r="W434" s="24"/>
      <c r="X434" s="24"/>
      <c r="Y434" s="24"/>
      <c r="Z434" s="24"/>
      <c r="AA434" s="24"/>
    </row>
    <row r="435">
      <c r="A435" s="24"/>
      <c r="B435" s="24"/>
      <c r="C435" s="24"/>
      <c r="D435" s="24"/>
      <c r="E435" s="24"/>
      <c r="F435" s="27"/>
      <c r="G435" s="49"/>
      <c r="H435" s="24"/>
      <c r="I435" s="24"/>
      <c r="J435" s="24"/>
      <c r="K435" s="24"/>
      <c r="L435" s="24"/>
      <c r="M435" s="24"/>
      <c r="N435" s="24"/>
      <c r="O435" s="24"/>
      <c r="P435" s="24"/>
      <c r="Q435" s="24"/>
      <c r="R435" s="24"/>
      <c r="S435" s="24"/>
      <c r="T435" s="24"/>
      <c r="U435" s="24"/>
      <c r="V435" s="24"/>
      <c r="W435" s="24"/>
      <c r="X435" s="24"/>
      <c r="Y435" s="24"/>
      <c r="Z435" s="24"/>
      <c r="AA435" s="24"/>
    </row>
    <row r="436">
      <c r="A436" s="24"/>
      <c r="B436" s="24"/>
      <c r="C436" s="24"/>
      <c r="D436" s="24"/>
      <c r="E436" s="24"/>
      <c r="F436" s="27"/>
      <c r="G436" s="49"/>
      <c r="H436" s="24"/>
      <c r="I436" s="24"/>
      <c r="J436" s="24"/>
      <c r="K436" s="24"/>
      <c r="L436" s="24"/>
      <c r="M436" s="24"/>
      <c r="N436" s="24"/>
      <c r="O436" s="24"/>
      <c r="P436" s="24"/>
      <c r="Q436" s="24"/>
      <c r="R436" s="24"/>
      <c r="S436" s="24"/>
      <c r="T436" s="24"/>
      <c r="U436" s="24"/>
      <c r="V436" s="24"/>
      <c r="W436" s="24"/>
      <c r="X436" s="24"/>
      <c r="Y436" s="24"/>
      <c r="Z436" s="24"/>
      <c r="AA436" s="24"/>
    </row>
    <row r="437">
      <c r="A437" s="24"/>
      <c r="B437" s="24"/>
      <c r="C437" s="24"/>
      <c r="D437" s="24"/>
      <c r="E437" s="24"/>
      <c r="F437" s="27"/>
      <c r="G437" s="49"/>
      <c r="H437" s="24"/>
      <c r="I437" s="24"/>
      <c r="J437" s="24"/>
      <c r="K437" s="24"/>
      <c r="L437" s="24"/>
      <c r="M437" s="24"/>
      <c r="N437" s="24"/>
      <c r="O437" s="24"/>
      <c r="P437" s="24"/>
      <c r="Q437" s="24"/>
      <c r="R437" s="24"/>
      <c r="S437" s="24"/>
      <c r="T437" s="24"/>
      <c r="U437" s="24"/>
      <c r="V437" s="24"/>
      <c r="W437" s="24"/>
      <c r="X437" s="24"/>
      <c r="Y437" s="24"/>
      <c r="Z437" s="24"/>
      <c r="AA437" s="24"/>
    </row>
    <row r="438">
      <c r="A438" s="24"/>
      <c r="B438" s="24"/>
      <c r="C438" s="24"/>
      <c r="D438" s="24"/>
      <c r="E438" s="24"/>
      <c r="F438" s="27"/>
      <c r="G438" s="49"/>
      <c r="H438" s="24"/>
      <c r="I438" s="24"/>
      <c r="J438" s="24"/>
      <c r="K438" s="24"/>
      <c r="L438" s="24"/>
      <c r="M438" s="24"/>
      <c r="N438" s="24"/>
      <c r="O438" s="24"/>
      <c r="P438" s="24"/>
      <c r="Q438" s="24"/>
      <c r="R438" s="24"/>
      <c r="S438" s="24"/>
      <c r="T438" s="24"/>
      <c r="U438" s="24"/>
      <c r="V438" s="24"/>
      <c r="W438" s="24"/>
      <c r="X438" s="24"/>
      <c r="Y438" s="24"/>
      <c r="Z438" s="24"/>
      <c r="AA438" s="24"/>
    </row>
    <row r="439">
      <c r="A439" s="24"/>
      <c r="B439" s="24"/>
      <c r="C439" s="24"/>
      <c r="D439" s="24"/>
      <c r="E439" s="24"/>
      <c r="F439" s="27"/>
      <c r="G439" s="49"/>
      <c r="H439" s="24"/>
      <c r="I439" s="24"/>
      <c r="J439" s="24"/>
      <c r="K439" s="24"/>
      <c r="L439" s="24"/>
      <c r="M439" s="24"/>
      <c r="N439" s="24"/>
      <c r="O439" s="24"/>
      <c r="P439" s="24"/>
      <c r="Q439" s="24"/>
      <c r="R439" s="24"/>
      <c r="S439" s="24"/>
      <c r="T439" s="24"/>
      <c r="U439" s="24"/>
      <c r="V439" s="24"/>
      <c r="W439" s="24"/>
      <c r="X439" s="24"/>
      <c r="Y439" s="24"/>
      <c r="Z439" s="24"/>
      <c r="AA439" s="24"/>
    </row>
    <row r="440">
      <c r="A440" s="24"/>
      <c r="B440" s="24"/>
      <c r="C440" s="24"/>
      <c r="D440" s="24"/>
      <c r="E440" s="24"/>
      <c r="F440" s="27"/>
      <c r="G440" s="49"/>
      <c r="H440" s="24"/>
      <c r="I440" s="24"/>
      <c r="J440" s="24"/>
      <c r="K440" s="24"/>
      <c r="L440" s="24"/>
      <c r="M440" s="24"/>
      <c r="N440" s="24"/>
      <c r="O440" s="24"/>
      <c r="P440" s="24"/>
      <c r="Q440" s="24"/>
      <c r="R440" s="24"/>
      <c r="S440" s="24"/>
      <c r="T440" s="24"/>
      <c r="U440" s="24"/>
      <c r="V440" s="24"/>
      <c r="W440" s="24"/>
      <c r="X440" s="24"/>
      <c r="Y440" s="24"/>
      <c r="Z440" s="24"/>
      <c r="AA440" s="24"/>
    </row>
    <row r="441">
      <c r="A441" s="24"/>
      <c r="B441" s="24"/>
      <c r="C441" s="24"/>
      <c r="D441" s="24"/>
      <c r="E441" s="24"/>
      <c r="F441" s="27"/>
      <c r="G441" s="49"/>
      <c r="H441" s="24"/>
      <c r="I441" s="24"/>
      <c r="J441" s="24"/>
      <c r="K441" s="24"/>
      <c r="L441" s="24"/>
      <c r="M441" s="24"/>
      <c r="N441" s="24"/>
      <c r="O441" s="24"/>
      <c r="P441" s="24"/>
      <c r="Q441" s="24"/>
      <c r="R441" s="24"/>
      <c r="S441" s="24"/>
      <c r="T441" s="24"/>
      <c r="U441" s="24"/>
      <c r="V441" s="24"/>
      <c r="W441" s="24"/>
      <c r="X441" s="24"/>
      <c r="Y441" s="24"/>
      <c r="Z441" s="24"/>
      <c r="AA441" s="24"/>
    </row>
    <row r="442">
      <c r="A442" s="24"/>
      <c r="B442" s="24"/>
      <c r="C442" s="24"/>
      <c r="D442" s="24"/>
      <c r="E442" s="24"/>
      <c r="F442" s="27"/>
      <c r="G442" s="49"/>
      <c r="H442" s="24"/>
      <c r="I442" s="24"/>
      <c r="J442" s="24"/>
      <c r="K442" s="24"/>
      <c r="L442" s="24"/>
      <c r="M442" s="24"/>
      <c r="N442" s="24"/>
      <c r="O442" s="24"/>
      <c r="P442" s="24"/>
      <c r="Q442" s="24"/>
      <c r="R442" s="24"/>
      <c r="S442" s="24"/>
      <c r="T442" s="24"/>
      <c r="U442" s="24"/>
      <c r="V442" s="24"/>
      <c r="W442" s="24"/>
      <c r="X442" s="24"/>
      <c r="Y442" s="24"/>
      <c r="Z442" s="24"/>
      <c r="AA442" s="24"/>
    </row>
    <row r="443">
      <c r="A443" s="24"/>
      <c r="B443" s="24"/>
      <c r="C443" s="24"/>
      <c r="D443" s="24"/>
      <c r="E443" s="24"/>
      <c r="F443" s="27"/>
      <c r="G443" s="49"/>
      <c r="H443" s="24"/>
      <c r="I443" s="24"/>
      <c r="J443" s="24"/>
      <c r="K443" s="24"/>
      <c r="L443" s="24"/>
      <c r="M443" s="24"/>
      <c r="N443" s="24"/>
      <c r="O443" s="24"/>
      <c r="P443" s="24"/>
      <c r="Q443" s="24"/>
      <c r="R443" s="24"/>
      <c r="S443" s="24"/>
      <c r="T443" s="24"/>
      <c r="U443" s="24"/>
      <c r="V443" s="24"/>
      <c r="W443" s="24"/>
      <c r="X443" s="24"/>
      <c r="Y443" s="24"/>
      <c r="Z443" s="24"/>
      <c r="AA443" s="24"/>
    </row>
    <row r="444">
      <c r="A444" s="24"/>
      <c r="B444" s="24"/>
      <c r="C444" s="24"/>
      <c r="D444" s="24"/>
      <c r="E444" s="24"/>
      <c r="F444" s="27"/>
      <c r="G444" s="49"/>
      <c r="H444" s="24"/>
      <c r="I444" s="24"/>
      <c r="J444" s="24"/>
      <c r="K444" s="24"/>
      <c r="L444" s="24"/>
      <c r="M444" s="24"/>
      <c r="N444" s="24"/>
      <c r="O444" s="24"/>
      <c r="P444" s="24"/>
      <c r="Q444" s="24"/>
      <c r="R444" s="24"/>
      <c r="S444" s="24"/>
      <c r="T444" s="24"/>
      <c r="U444" s="24"/>
      <c r="V444" s="24"/>
      <c r="W444" s="24"/>
      <c r="X444" s="24"/>
      <c r="Y444" s="24"/>
      <c r="Z444" s="24"/>
      <c r="AA444" s="24"/>
    </row>
    <row r="445">
      <c r="A445" s="24"/>
      <c r="B445" s="24"/>
      <c r="C445" s="24"/>
      <c r="D445" s="24"/>
      <c r="E445" s="24"/>
      <c r="F445" s="27"/>
      <c r="G445" s="49"/>
      <c r="H445" s="24"/>
      <c r="I445" s="24"/>
      <c r="J445" s="24"/>
      <c r="K445" s="24"/>
      <c r="L445" s="24"/>
      <c r="M445" s="24"/>
      <c r="N445" s="24"/>
      <c r="O445" s="24"/>
      <c r="P445" s="24"/>
      <c r="Q445" s="24"/>
      <c r="R445" s="24"/>
      <c r="S445" s="24"/>
      <c r="T445" s="24"/>
      <c r="U445" s="24"/>
      <c r="V445" s="24"/>
      <c r="W445" s="24"/>
      <c r="X445" s="24"/>
      <c r="Y445" s="24"/>
      <c r="Z445" s="24"/>
      <c r="AA445" s="24"/>
    </row>
    <row r="446">
      <c r="A446" s="24"/>
      <c r="B446" s="24"/>
      <c r="C446" s="24"/>
      <c r="D446" s="24"/>
      <c r="E446" s="24"/>
      <c r="F446" s="27"/>
      <c r="G446" s="49"/>
      <c r="H446" s="24"/>
      <c r="I446" s="24"/>
      <c r="J446" s="24"/>
      <c r="K446" s="24"/>
      <c r="L446" s="24"/>
      <c r="M446" s="24"/>
      <c r="N446" s="24"/>
      <c r="O446" s="24"/>
      <c r="P446" s="24"/>
      <c r="Q446" s="24"/>
      <c r="R446" s="24"/>
      <c r="S446" s="24"/>
      <c r="T446" s="24"/>
      <c r="U446" s="24"/>
      <c r="V446" s="24"/>
      <c r="W446" s="24"/>
      <c r="X446" s="24"/>
      <c r="Y446" s="24"/>
      <c r="Z446" s="24"/>
      <c r="AA446" s="24"/>
    </row>
    <row r="447">
      <c r="A447" s="24"/>
      <c r="B447" s="24"/>
      <c r="C447" s="24"/>
      <c r="D447" s="24"/>
      <c r="E447" s="24"/>
      <c r="F447" s="27"/>
      <c r="G447" s="49"/>
      <c r="H447" s="24"/>
      <c r="I447" s="24"/>
      <c r="J447" s="24"/>
      <c r="K447" s="24"/>
      <c r="L447" s="24"/>
      <c r="M447" s="24"/>
      <c r="N447" s="24"/>
      <c r="O447" s="24"/>
      <c r="P447" s="24"/>
      <c r="Q447" s="24"/>
      <c r="R447" s="24"/>
      <c r="S447" s="24"/>
      <c r="T447" s="24"/>
      <c r="U447" s="24"/>
      <c r="V447" s="24"/>
      <c r="W447" s="24"/>
      <c r="X447" s="24"/>
      <c r="Y447" s="24"/>
      <c r="Z447" s="24"/>
      <c r="AA447" s="24"/>
    </row>
    <row r="448">
      <c r="A448" s="24"/>
      <c r="B448" s="24"/>
      <c r="C448" s="24"/>
      <c r="D448" s="24"/>
      <c r="E448" s="24"/>
      <c r="F448" s="27"/>
      <c r="G448" s="49"/>
      <c r="H448" s="24"/>
      <c r="I448" s="24"/>
      <c r="J448" s="24"/>
      <c r="K448" s="24"/>
      <c r="L448" s="24"/>
      <c r="M448" s="24"/>
      <c r="N448" s="24"/>
      <c r="O448" s="24"/>
      <c r="P448" s="24"/>
      <c r="Q448" s="24"/>
      <c r="R448" s="24"/>
      <c r="S448" s="24"/>
      <c r="T448" s="24"/>
      <c r="U448" s="24"/>
      <c r="V448" s="24"/>
      <c r="W448" s="24"/>
      <c r="X448" s="24"/>
      <c r="Y448" s="24"/>
      <c r="Z448" s="24"/>
      <c r="AA448" s="24"/>
    </row>
    <row r="449">
      <c r="A449" s="24"/>
      <c r="B449" s="24"/>
      <c r="C449" s="24"/>
      <c r="D449" s="24"/>
      <c r="E449" s="24"/>
      <c r="F449" s="27"/>
      <c r="G449" s="49"/>
      <c r="H449" s="24"/>
      <c r="I449" s="24"/>
      <c r="J449" s="24"/>
      <c r="K449" s="24"/>
      <c r="L449" s="24"/>
      <c r="M449" s="24"/>
      <c r="N449" s="24"/>
      <c r="O449" s="24"/>
      <c r="P449" s="24"/>
      <c r="Q449" s="24"/>
      <c r="R449" s="24"/>
      <c r="S449" s="24"/>
      <c r="T449" s="24"/>
      <c r="U449" s="24"/>
      <c r="V449" s="24"/>
      <c r="W449" s="24"/>
      <c r="X449" s="24"/>
      <c r="Y449" s="24"/>
      <c r="Z449" s="24"/>
      <c r="AA449" s="24"/>
    </row>
    <row r="450">
      <c r="A450" s="24"/>
      <c r="B450" s="24"/>
      <c r="C450" s="24"/>
      <c r="D450" s="24"/>
      <c r="E450" s="24"/>
      <c r="F450" s="27"/>
      <c r="G450" s="49"/>
      <c r="H450" s="24"/>
      <c r="I450" s="24"/>
      <c r="J450" s="24"/>
      <c r="K450" s="24"/>
      <c r="L450" s="24"/>
      <c r="M450" s="24"/>
      <c r="N450" s="24"/>
      <c r="O450" s="24"/>
      <c r="P450" s="24"/>
      <c r="Q450" s="24"/>
      <c r="R450" s="24"/>
      <c r="S450" s="24"/>
      <c r="T450" s="24"/>
      <c r="U450" s="24"/>
      <c r="V450" s="24"/>
      <c r="W450" s="24"/>
      <c r="X450" s="24"/>
      <c r="Y450" s="24"/>
      <c r="Z450" s="24"/>
      <c r="AA450" s="24"/>
    </row>
    <row r="451">
      <c r="A451" s="24"/>
      <c r="B451" s="24"/>
      <c r="C451" s="24"/>
      <c r="D451" s="24"/>
      <c r="E451" s="24"/>
      <c r="F451" s="27"/>
      <c r="G451" s="49"/>
      <c r="H451" s="24"/>
      <c r="I451" s="24"/>
      <c r="J451" s="24"/>
      <c r="K451" s="24"/>
      <c r="L451" s="24"/>
      <c r="M451" s="24"/>
      <c r="N451" s="24"/>
      <c r="O451" s="24"/>
      <c r="P451" s="24"/>
      <c r="Q451" s="24"/>
      <c r="R451" s="24"/>
      <c r="S451" s="24"/>
      <c r="T451" s="24"/>
      <c r="U451" s="24"/>
      <c r="V451" s="24"/>
      <c r="W451" s="24"/>
      <c r="X451" s="24"/>
      <c r="Y451" s="24"/>
      <c r="Z451" s="24"/>
      <c r="AA451" s="24"/>
    </row>
    <row r="452">
      <c r="A452" s="24"/>
      <c r="B452" s="24"/>
      <c r="C452" s="24"/>
      <c r="D452" s="24"/>
      <c r="E452" s="24"/>
      <c r="F452" s="27"/>
      <c r="G452" s="49"/>
      <c r="H452" s="24"/>
      <c r="I452" s="24"/>
      <c r="J452" s="24"/>
      <c r="K452" s="24"/>
      <c r="L452" s="24"/>
      <c r="M452" s="24"/>
      <c r="N452" s="24"/>
      <c r="O452" s="24"/>
      <c r="P452" s="24"/>
      <c r="Q452" s="24"/>
      <c r="R452" s="24"/>
      <c r="S452" s="24"/>
      <c r="T452" s="24"/>
      <c r="U452" s="24"/>
      <c r="V452" s="24"/>
      <c r="W452" s="24"/>
      <c r="X452" s="24"/>
      <c r="Y452" s="24"/>
      <c r="Z452" s="24"/>
      <c r="AA452" s="24"/>
    </row>
    <row r="453">
      <c r="A453" s="24"/>
      <c r="B453" s="24"/>
      <c r="C453" s="24"/>
      <c r="D453" s="24"/>
      <c r="E453" s="24"/>
      <c r="F453" s="27"/>
      <c r="G453" s="49"/>
      <c r="H453" s="24"/>
      <c r="I453" s="24"/>
      <c r="J453" s="24"/>
      <c r="K453" s="24"/>
      <c r="L453" s="24"/>
      <c r="M453" s="24"/>
      <c r="N453" s="24"/>
      <c r="O453" s="24"/>
      <c r="P453" s="24"/>
      <c r="Q453" s="24"/>
      <c r="R453" s="24"/>
      <c r="S453" s="24"/>
      <c r="T453" s="24"/>
      <c r="U453" s="24"/>
      <c r="V453" s="24"/>
      <c r="W453" s="24"/>
      <c r="X453" s="24"/>
      <c r="Y453" s="24"/>
      <c r="Z453" s="24"/>
      <c r="AA453" s="24"/>
    </row>
    <row r="454">
      <c r="A454" s="24"/>
      <c r="B454" s="24"/>
      <c r="C454" s="24"/>
      <c r="D454" s="24"/>
      <c r="E454" s="24"/>
      <c r="F454" s="27"/>
      <c r="G454" s="49"/>
      <c r="H454" s="24"/>
      <c r="I454" s="24"/>
      <c r="J454" s="24"/>
      <c r="K454" s="24"/>
      <c r="L454" s="24"/>
      <c r="M454" s="24"/>
      <c r="N454" s="24"/>
      <c r="O454" s="24"/>
      <c r="P454" s="24"/>
      <c r="Q454" s="24"/>
      <c r="R454" s="24"/>
      <c r="S454" s="24"/>
      <c r="T454" s="24"/>
      <c r="U454" s="24"/>
      <c r="V454" s="24"/>
      <c r="W454" s="24"/>
      <c r="X454" s="24"/>
      <c r="Y454" s="24"/>
      <c r="Z454" s="24"/>
      <c r="AA454" s="24"/>
    </row>
    <row r="455">
      <c r="A455" s="24"/>
      <c r="B455" s="24"/>
      <c r="C455" s="24"/>
      <c r="D455" s="24"/>
      <c r="E455" s="24"/>
      <c r="F455" s="27"/>
      <c r="G455" s="49"/>
      <c r="H455" s="24"/>
      <c r="I455" s="24"/>
      <c r="J455" s="24"/>
      <c r="K455" s="24"/>
      <c r="L455" s="24"/>
      <c r="M455" s="24"/>
      <c r="N455" s="24"/>
      <c r="O455" s="24"/>
      <c r="P455" s="24"/>
      <c r="Q455" s="24"/>
      <c r="R455" s="24"/>
      <c r="S455" s="24"/>
      <c r="T455" s="24"/>
      <c r="U455" s="24"/>
      <c r="V455" s="24"/>
      <c r="W455" s="24"/>
      <c r="X455" s="24"/>
      <c r="Y455" s="24"/>
      <c r="Z455" s="24"/>
      <c r="AA455" s="24"/>
    </row>
    <row r="456">
      <c r="A456" s="24"/>
      <c r="B456" s="24"/>
      <c r="C456" s="24"/>
      <c r="D456" s="24"/>
      <c r="E456" s="24"/>
      <c r="F456" s="27"/>
      <c r="G456" s="49"/>
      <c r="H456" s="24"/>
      <c r="I456" s="24"/>
      <c r="J456" s="24"/>
      <c r="K456" s="24"/>
      <c r="L456" s="24"/>
      <c r="M456" s="24"/>
      <c r="N456" s="24"/>
      <c r="O456" s="24"/>
      <c r="P456" s="24"/>
      <c r="Q456" s="24"/>
      <c r="R456" s="24"/>
      <c r="S456" s="24"/>
      <c r="T456" s="24"/>
      <c r="U456" s="24"/>
      <c r="V456" s="24"/>
      <c r="W456" s="24"/>
      <c r="X456" s="24"/>
      <c r="Y456" s="24"/>
      <c r="Z456" s="24"/>
      <c r="AA456" s="24"/>
    </row>
    <row r="457">
      <c r="A457" s="24"/>
      <c r="B457" s="24"/>
      <c r="C457" s="24"/>
      <c r="D457" s="24"/>
      <c r="E457" s="24"/>
      <c r="F457" s="27"/>
      <c r="G457" s="49"/>
      <c r="H457" s="24"/>
      <c r="I457" s="24"/>
      <c r="J457" s="24"/>
      <c r="K457" s="24"/>
      <c r="L457" s="24"/>
      <c r="M457" s="24"/>
      <c r="N457" s="24"/>
      <c r="O457" s="24"/>
      <c r="P457" s="24"/>
      <c r="Q457" s="24"/>
      <c r="R457" s="24"/>
      <c r="S457" s="24"/>
      <c r="T457" s="24"/>
      <c r="U457" s="24"/>
      <c r="V457" s="24"/>
      <c r="W457" s="24"/>
      <c r="X457" s="24"/>
      <c r="Y457" s="24"/>
      <c r="Z457" s="24"/>
      <c r="AA457" s="24"/>
    </row>
    <row r="458">
      <c r="A458" s="24"/>
      <c r="B458" s="24"/>
      <c r="C458" s="24"/>
      <c r="D458" s="24"/>
      <c r="E458" s="24"/>
      <c r="F458" s="27"/>
      <c r="G458" s="49"/>
      <c r="H458" s="24"/>
      <c r="I458" s="24"/>
      <c r="J458" s="24"/>
      <c r="K458" s="24"/>
      <c r="L458" s="24"/>
      <c r="M458" s="24"/>
      <c r="N458" s="24"/>
      <c r="O458" s="24"/>
      <c r="P458" s="24"/>
      <c r="Q458" s="24"/>
      <c r="R458" s="24"/>
      <c r="S458" s="24"/>
      <c r="T458" s="24"/>
      <c r="U458" s="24"/>
      <c r="V458" s="24"/>
      <c r="W458" s="24"/>
      <c r="X458" s="24"/>
      <c r="Y458" s="24"/>
      <c r="Z458" s="24"/>
      <c r="AA458" s="24"/>
    </row>
    <row r="459">
      <c r="A459" s="24"/>
      <c r="B459" s="24"/>
      <c r="C459" s="24"/>
      <c r="D459" s="24"/>
      <c r="E459" s="24"/>
      <c r="F459" s="27"/>
      <c r="G459" s="49"/>
      <c r="H459" s="24"/>
      <c r="I459" s="24"/>
      <c r="J459" s="24"/>
      <c r="K459" s="24"/>
      <c r="L459" s="24"/>
      <c r="M459" s="24"/>
      <c r="N459" s="24"/>
      <c r="O459" s="24"/>
      <c r="P459" s="24"/>
      <c r="Q459" s="24"/>
      <c r="R459" s="24"/>
      <c r="S459" s="24"/>
      <c r="T459" s="24"/>
      <c r="U459" s="24"/>
      <c r="V459" s="24"/>
      <c r="W459" s="24"/>
      <c r="X459" s="24"/>
      <c r="Y459" s="24"/>
      <c r="Z459" s="24"/>
      <c r="AA459" s="24"/>
    </row>
    <row r="460">
      <c r="A460" s="24"/>
      <c r="B460" s="24"/>
      <c r="C460" s="24"/>
      <c r="D460" s="24"/>
      <c r="E460" s="24"/>
      <c r="F460" s="27"/>
      <c r="G460" s="49"/>
      <c r="H460" s="24"/>
      <c r="I460" s="24"/>
      <c r="J460" s="24"/>
      <c r="K460" s="24"/>
      <c r="L460" s="24"/>
      <c r="M460" s="24"/>
      <c r="N460" s="24"/>
      <c r="O460" s="24"/>
      <c r="P460" s="24"/>
      <c r="Q460" s="24"/>
      <c r="R460" s="24"/>
      <c r="S460" s="24"/>
      <c r="T460" s="24"/>
      <c r="U460" s="24"/>
      <c r="V460" s="24"/>
      <c r="W460" s="24"/>
      <c r="X460" s="24"/>
      <c r="Y460" s="24"/>
      <c r="Z460" s="24"/>
      <c r="AA460" s="24"/>
    </row>
    <row r="461">
      <c r="A461" s="24"/>
      <c r="B461" s="24"/>
      <c r="C461" s="24"/>
      <c r="D461" s="24"/>
      <c r="E461" s="24"/>
      <c r="F461" s="27"/>
      <c r="G461" s="49"/>
      <c r="H461" s="24"/>
      <c r="I461" s="24"/>
      <c r="J461" s="24"/>
      <c r="K461" s="24"/>
      <c r="L461" s="24"/>
      <c r="M461" s="24"/>
      <c r="N461" s="24"/>
      <c r="O461" s="24"/>
      <c r="P461" s="24"/>
      <c r="Q461" s="24"/>
      <c r="R461" s="24"/>
      <c r="S461" s="24"/>
      <c r="T461" s="24"/>
      <c r="U461" s="24"/>
      <c r="V461" s="24"/>
      <c r="W461" s="24"/>
      <c r="X461" s="24"/>
      <c r="Y461" s="24"/>
      <c r="Z461" s="24"/>
      <c r="AA461" s="24"/>
    </row>
    <row r="462">
      <c r="A462" s="24"/>
      <c r="B462" s="24"/>
      <c r="C462" s="24"/>
      <c r="D462" s="24"/>
      <c r="E462" s="24"/>
      <c r="F462" s="27"/>
      <c r="G462" s="49"/>
      <c r="H462" s="24"/>
      <c r="I462" s="24"/>
      <c r="J462" s="24"/>
      <c r="K462" s="24"/>
      <c r="L462" s="24"/>
      <c r="M462" s="24"/>
      <c r="N462" s="24"/>
      <c r="O462" s="24"/>
      <c r="P462" s="24"/>
      <c r="Q462" s="24"/>
      <c r="R462" s="24"/>
      <c r="S462" s="24"/>
      <c r="T462" s="24"/>
      <c r="U462" s="24"/>
      <c r="V462" s="24"/>
      <c r="W462" s="24"/>
      <c r="X462" s="24"/>
      <c r="Y462" s="24"/>
      <c r="Z462" s="24"/>
      <c r="AA462" s="24"/>
    </row>
    <row r="463">
      <c r="A463" s="24"/>
      <c r="B463" s="24"/>
      <c r="C463" s="24"/>
      <c r="D463" s="24"/>
      <c r="E463" s="24"/>
      <c r="F463" s="27"/>
      <c r="G463" s="49"/>
      <c r="H463" s="24"/>
      <c r="I463" s="24"/>
      <c r="J463" s="24"/>
      <c r="K463" s="24"/>
      <c r="L463" s="24"/>
      <c r="M463" s="24"/>
      <c r="N463" s="24"/>
      <c r="O463" s="24"/>
      <c r="P463" s="24"/>
      <c r="Q463" s="24"/>
      <c r="R463" s="24"/>
      <c r="S463" s="24"/>
      <c r="T463" s="24"/>
      <c r="U463" s="24"/>
      <c r="V463" s="24"/>
      <c r="W463" s="24"/>
      <c r="X463" s="24"/>
      <c r="Y463" s="24"/>
      <c r="Z463" s="24"/>
      <c r="AA463" s="24"/>
    </row>
    <row r="464">
      <c r="A464" s="24"/>
      <c r="B464" s="24"/>
      <c r="C464" s="24"/>
      <c r="D464" s="24"/>
      <c r="E464" s="24"/>
      <c r="F464" s="27"/>
      <c r="G464" s="49"/>
      <c r="H464" s="24"/>
      <c r="I464" s="24"/>
      <c r="J464" s="24"/>
      <c r="K464" s="24"/>
      <c r="L464" s="24"/>
      <c r="M464" s="24"/>
      <c r="N464" s="24"/>
      <c r="O464" s="24"/>
      <c r="P464" s="24"/>
      <c r="Q464" s="24"/>
      <c r="R464" s="24"/>
      <c r="S464" s="24"/>
      <c r="T464" s="24"/>
      <c r="U464" s="24"/>
      <c r="V464" s="24"/>
      <c r="W464" s="24"/>
      <c r="X464" s="24"/>
      <c r="Y464" s="24"/>
      <c r="Z464" s="24"/>
      <c r="AA464" s="24"/>
    </row>
    <row r="465">
      <c r="A465" s="24"/>
      <c r="B465" s="24"/>
      <c r="C465" s="24"/>
      <c r="D465" s="24"/>
      <c r="E465" s="24"/>
      <c r="F465" s="27"/>
      <c r="G465" s="49"/>
      <c r="H465" s="24"/>
      <c r="I465" s="24"/>
      <c r="J465" s="24"/>
      <c r="K465" s="24"/>
      <c r="L465" s="24"/>
      <c r="M465" s="24"/>
      <c r="N465" s="24"/>
      <c r="O465" s="24"/>
      <c r="P465" s="24"/>
      <c r="Q465" s="24"/>
      <c r="R465" s="24"/>
      <c r="S465" s="24"/>
      <c r="T465" s="24"/>
      <c r="U465" s="24"/>
      <c r="V465" s="24"/>
      <c r="W465" s="24"/>
      <c r="X465" s="24"/>
      <c r="Y465" s="24"/>
      <c r="Z465" s="24"/>
      <c r="AA465" s="24"/>
    </row>
    <row r="466">
      <c r="A466" s="24"/>
      <c r="B466" s="24"/>
      <c r="C466" s="24"/>
      <c r="D466" s="24"/>
      <c r="E466" s="24"/>
      <c r="F466" s="27"/>
      <c r="G466" s="49"/>
      <c r="H466" s="24"/>
      <c r="I466" s="24"/>
      <c r="J466" s="24"/>
      <c r="K466" s="24"/>
      <c r="L466" s="24"/>
      <c r="M466" s="24"/>
      <c r="N466" s="24"/>
      <c r="O466" s="24"/>
      <c r="P466" s="24"/>
      <c r="Q466" s="24"/>
      <c r="R466" s="24"/>
      <c r="S466" s="24"/>
      <c r="T466" s="24"/>
      <c r="U466" s="24"/>
      <c r="V466" s="24"/>
      <c r="W466" s="24"/>
      <c r="X466" s="24"/>
      <c r="Y466" s="24"/>
      <c r="Z466" s="24"/>
      <c r="AA466" s="24"/>
    </row>
    <row r="467">
      <c r="A467" s="24"/>
      <c r="B467" s="24"/>
      <c r="C467" s="24"/>
      <c r="D467" s="24"/>
      <c r="E467" s="24"/>
      <c r="F467" s="27"/>
      <c r="G467" s="49"/>
      <c r="H467" s="24"/>
      <c r="I467" s="24"/>
      <c r="J467" s="24"/>
      <c r="K467" s="24"/>
      <c r="L467" s="24"/>
      <c r="M467" s="24"/>
      <c r="N467" s="24"/>
      <c r="O467" s="24"/>
      <c r="P467" s="24"/>
      <c r="Q467" s="24"/>
      <c r="R467" s="24"/>
      <c r="S467" s="24"/>
      <c r="T467" s="24"/>
      <c r="U467" s="24"/>
      <c r="V467" s="24"/>
      <c r="W467" s="24"/>
      <c r="X467" s="24"/>
      <c r="Y467" s="24"/>
      <c r="Z467" s="24"/>
      <c r="AA467" s="24"/>
    </row>
    <row r="468">
      <c r="A468" s="24"/>
      <c r="B468" s="24"/>
      <c r="C468" s="24"/>
      <c r="D468" s="24"/>
      <c r="E468" s="24"/>
      <c r="F468" s="27"/>
      <c r="G468" s="49"/>
      <c r="H468" s="24"/>
      <c r="I468" s="24"/>
      <c r="J468" s="24"/>
      <c r="K468" s="24"/>
      <c r="L468" s="24"/>
      <c r="M468" s="24"/>
      <c r="N468" s="24"/>
      <c r="O468" s="24"/>
      <c r="P468" s="24"/>
      <c r="Q468" s="24"/>
      <c r="R468" s="24"/>
      <c r="S468" s="24"/>
      <c r="T468" s="24"/>
      <c r="U468" s="24"/>
      <c r="V468" s="24"/>
      <c r="W468" s="24"/>
      <c r="X468" s="24"/>
      <c r="Y468" s="24"/>
      <c r="Z468" s="24"/>
      <c r="AA468" s="24"/>
    </row>
    <row r="469">
      <c r="A469" s="24"/>
      <c r="B469" s="24"/>
      <c r="C469" s="24"/>
      <c r="D469" s="24"/>
      <c r="E469" s="24"/>
      <c r="F469" s="27"/>
      <c r="G469" s="49"/>
      <c r="H469" s="24"/>
      <c r="I469" s="24"/>
      <c r="J469" s="24"/>
      <c r="K469" s="24"/>
      <c r="L469" s="24"/>
      <c r="M469" s="24"/>
      <c r="N469" s="24"/>
      <c r="O469" s="24"/>
      <c r="P469" s="24"/>
      <c r="Q469" s="24"/>
      <c r="R469" s="24"/>
      <c r="S469" s="24"/>
      <c r="T469" s="24"/>
      <c r="U469" s="24"/>
      <c r="V469" s="24"/>
      <c r="W469" s="24"/>
      <c r="X469" s="24"/>
      <c r="Y469" s="24"/>
      <c r="Z469" s="24"/>
      <c r="AA469" s="24"/>
    </row>
    <row r="470">
      <c r="A470" s="24"/>
      <c r="B470" s="24"/>
      <c r="C470" s="24"/>
      <c r="D470" s="24"/>
      <c r="E470" s="24"/>
      <c r="F470" s="27"/>
      <c r="G470" s="49"/>
      <c r="H470" s="24"/>
      <c r="I470" s="24"/>
      <c r="J470" s="24"/>
      <c r="K470" s="24"/>
      <c r="L470" s="24"/>
      <c r="M470" s="24"/>
      <c r="N470" s="24"/>
      <c r="O470" s="24"/>
      <c r="P470" s="24"/>
      <c r="Q470" s="24"/>
      <c r="R470" s="24"/>
      <c r="S470" s="24"/>
      <c r="T470" s="24"/>
      <c r="U470" s="24"/>
      <c r="V470" s="24"/>
      <c r="W470" s="24"/>
      <c r="X470" s="24"/>
      <c r="Y470" s="24"/>
      <c r="Z470" s="24"/>
      <c r="AA470" s="24"/>
    </row>
    <row r="471">
      <c r="A471" s="24"/>
      <c r="B471" s="24"/>
      <c r="C471" s="24"/>
      <c r="D471" s="24"/>
      <c r="E471" s="24"/>
      <c r="F471" s="27"/>
      <c r="G471" s="49"/>
      <c r="H471" s="24"/>
      <c r="I471" s="24"/>
      <c r="J471" s="24"/>
      <c r="K471" s="24"/>
      <c r="L471" s="24"/>
      <c r="M471" s="24"/>
      <c r="N471" s="24"/>
      <c r="O471" s="24"/>
      <c r="P471" s="24"/>
      <c r="Q471" s="24"/>
      <c r="R471" s="24"/>
      <c r="S471" s="24"/>
      <c r="T471" s="24"/>
      <c r="U471" s="24"/>
      <c r="V471" s="24"/>
      <c r="W471" s="24"/>
      <c r="X471" s="24"/>
      <c r="Y471" s="24"/>
      <c r="Z471" s="24"/>
      <c r="AA471" s="24"/>
    </row>
    <row r="472">
      <c r="A472" s="24"/>
      <c r="B472" s="24"/>
      <c r="C472" s="24"/>
      <c r="D472" s="24"/>
      <c r="E472" s="24"/>
      <c r="F472" s="27"/>
      <c r="G472" s="49"/>
      <c r="H472" s="24"/>
      <c r="I472" s="24"/>
      <c r="J472" s="24"/>
      <c r="K472" s="24"/>
      <c r="L472" s="24"/>
      <c r="M472" s="24"/>
      <c r="N472" s="24"/>
      <c r="O472" s="24"/>
      <c r="P472" s="24"/>
      <c r="Q472" s="24"/>
      <c r="R472" s="24"/>
      <c r="S472" s="24"/>
      <c r="T472" s="24"/>
      <c r="U472" s="24"/>
      <c r="V472" s="24"/>
      <c r="W472" s="24"/>
      <c r="X472" s="24"/>
      <c r="Y472" s="24"/>
      <c r="Z472" s="24"/>
      <c r="AA472" s="24"/>
    </row>
    <row r="473">
      <c r="A473" s="24"/>
      <c r="B473" s="24"/>
      <c r="C473" s="24"/>
      <c r="D473" s="24"/>
      <c r="E473" s="24"/>
      <c r="F473" s="27"/>
      <c r="G473" s="49"/>
      <c r="H473" s="24"/>
      <c r="I473" s="24"/>
      <c r="J473" s="24"/>
      <c r="K473" s="24"/>
      <c r="L473" s="24"/>
      <c r="M473" s="24"/>
      <c r="N473" s="24"/>
      <c r="O473" s="24"/>
      <c r="P473" s="24"/>
      <c r="Q473" s="24"/>
      <c r="R473" s="24"/>
      <c r="S473" s="24"/>
      <c r="T473" s="24"/>
      <c r="U473" s="24"/>
      <c r="V473" s="24"/>
      <c r="W473" s="24"/>
      <c r="X473" s="24"/>
      <c r="Y473" s="24"/>
      <c r="Z473" s="24"/>
      <c r="AA473" s="24"/>
    </row>
    <row r="474">
      <c r="A474" s="24"/>
      <c r="B474" s="24"/>
      <c r="C474" s="24"/>
      <c r="D474" s="24"/>
      <c r="E474" s="24"/>
      <c r="F474" s="27"/>
      <c r="G474" s="49"/>
      <c r="H474" s="24"/>
      <c r="I474" s="24"/>
      <c r="J474" s="24"/>
      <c r="K474" s="24"/>
      <c r="L474" s="24"/>
      <c r="M474" s="24"/>
      <c r="N474" s="24"/>
      <c r="O474" s="24"/>
      <c r="P474" s="24"/>
      <c r="Q474" s="24"/>
      <c r="R474" s="24"/>
      <c r="S474" s="24"/>
      <c r="T474" s="24"/>
      <c r="U474" s="24"/>
      <c r="V474" s="24"/>
      <c r="W474" s="24"/>
      <c r="X474" s="24"/>
      <c r="Y474" s="24"/>
      <c r="Z474" s="24"/>
      <c r="AA474" s="24"/>
    </row>
    <row r="475">
      <c r="A475" s="24"/>
      <c r="B475" s="24"/>
      <c r="C475" s="24"/>
      <c r="D475" s="24"/>
      <c r="E475" s="24"/>
      <c r="F475" s="27"/>
      <c r="G475" s="49"/>
      <c r="H475" s="24"/>
      <c r="I475" s="24"/>
      <c r="J475" s="24"/>
      <c r="K475" s="24"/>
      <c r="L475" s="24"/>
      <c r="M475" s="24"/>
      <c r="N475" s="24"/>
      <c r="O475" s="24"/>
      <c r="P475" s="24"/>
      <c r="Q475" s="24"/>
      <c r="R475" s="24"/>
      <c r="S475" s="24"/>
      <c r="T475" s="24"/>
      <c r="U475" s="24"/>
      <c r="V475" s="24"/>
      <c r="W475" s="24"/>
      <c r="X475" s="24"/>
      <c r="Y475" s="24"/>
      <c r="Z475" s="24"/>
      <c r="AA475" s="24"/>
    </row>
    <row r="476">
      <c r="A476" s="24"/>
      <c r="B476" s="24"/>
      <c r="C476" s="24"/>
      <c r="D476" s="24"/>
      <c r="E476" s="24"/>
      <c r="F476" s="27"/>
      <c r="G476" s="49"/>
      <c r="H476" s="24"/>
      <c r="I476" s="24"/>
      <c r="J476" s="24"/>
      <c r="K476" s="24"/>
      <c r="L476" s="24"/>
      <c r="M476" s="24"/>
      <c r="N476" s="24"/>
      <c r="O476" s="24"/>
      <c r="P476" s="24"/>
      <c r="Q476" s="24"/>
      <c r="R476" s="24"/>
      <c r="S476" s="24"/>
      <c r="T476" s="24"/>
      <c r="U476" s="24"/>
      <c r="V476" s="24"/>
      <c r="W476" s="24"/>
      <c r="X476" s="24"/>
      <c r="Y476" s="24"/>
      <c r="Z476" s="24"/>
      <c r="AA476" s="24"/>
    </row>
    <row r="477">
      <c r="A477" s="24"/>
      <c r="B477" s="24"/>
      <c r="C477" s="24"/>
      <c r="D477" s="24"/>
      <c r="E477" s="24"/>
      <c r="F477" s="27"/>
      <c r="G477" s="49"/>
      <c r="H477" s="24"/>
      <c r="I477" s="24"/>
      <c r="J477" s="24"/>
      <c r="K477" s="24"/>
      <c r="L477" s="24"/>
      <c r="M477" s="24"/>
      <c r="N477" s="24"/>
      <c r="O477" s="24"/>
      <c r="P477" s="24"/>
      <c r="Q477" s="24"/>
      <c r="R477" s="24"/>
      <c r="S477" s="24"/>
      <c r="T477" s="24"/>
      <c r="U477" s="24"/>
      <c r="V477" s="24"/>
      <c r="W477" s="24"/>
      <c r="X477" s="24"/>
      <c r="Y477" s="24"/>
      <c r="Z477" s="24"/>
      <c r="AA477" s="24"/>
    </row>
    <row r="478">
      <c r="A478" s="24"/>
      <c r="B478" s="24"/>
      <c r="C478" s="24"/>
      <c r="D478" s="24"/>
      <c r="E478" s="24"/>
      <c r="F478" s="27"/>
      <c r="G478" s="49"/>
      <c r="H478" s="24"/>
      <c r="I478" s="24"/>
      <c r="J478" s="24"/>
      <c r="K478" s="24"/>
      <c r="L478" s="24"/>
      <c r="M478" s="24"/>
      <c r="N478" s="24"/>
      <c r="O478" s="24"/>
      <c r="P478" s="24"/>
      <c r="Q478" s="24"/>
      <c r="R478" s="24"/>
      <c r="S478" s="24"/>
      <c r="T478" s="24"/>
      <c r="U478" s="24"/>
      <c r="V478" s="24"/>
      <c r="W478" s="24"/>
      <c r="X478" s="24"/>
      <c r="Y478" s="24"/>
      <c r="Z478" s="24"/>
      <c r="AA478" s="24"/>
    </row>
    <row r="479">
      <c r="A479" s="24"/>
      <c r="B479" s="24"/>
      <c r="C479" s="24"/>
      <c r="D479" s="24"/>
      <c r="E479" s="24"/>
      <c r="F479" s="27"/>
      <c r="G479" s="49"/>
      <c r="H479" s="24"/>
      <c r="I479" s="24"/>
      <c r="J479" s="24"/>
      <c r="K479" s="24"/>
      <c r="L479" s="24"/>
      <c r="M479" s="24"/>
      <c r="N479" s="24"/>
      <c r="O479" s="24"/>
      <c r="P479" s="24"/>
      <c r="Q479" s="24"/>
      <c r="R479" s="24"/>
      <c r="S479" s="24"/>
      <c r="T479" s="24"/>
      <c r="U479" s="24"/>
      <c r="V479" s="24"/>
      <c r="W479" s="24"/>
      <c r="X479" s="24"/>
      <c r="Y479" s="24"/>
      <c r="Z479" s="24"/>
      <c r="AA479" s="24"/>
    </row>
    <row r="480">
      <c r="A480" s="24"/>
      <c r="B480" s="24"/>
      <c r="C480" s="24"/>
      <c r="D480" s="24"/>
      <c r="E480" s="24"/>
      <c r="F480" s="27"/>
      <c r="G480" s="49"/>
      <c r="H480" s="24"/>
      <c r="I480" s="24"/>
      <c r="J480" s="24"/>
      <c r="K480" s="24"/>
      <c r="L480" s="24"/>
      <c r="M480" s="24"/>
      <c r="N480" s="24"/>
      <c r="O480" s="24"/>
      <c r="P480" s="24"/>
      <c r="Q480" s="24"/>
      <c r="R480" s="24"/>
      <c r="S480" s="24"/>
      <c r="T480" s="24"/>
      <c r="U480" s="24"/>
      <c r="V480" s="24"/>
      <c r="W480" s="24"/>
      <c r="X480" s="24"/>
      <c r="Y480" s="24"/>
      <c r="Z480" s="24"/>
      <c r="AA480" s="24"/>
    </row>
    <row r="481">
      <c r="A481" s="24"/>
      <c r="B481" s="24"/>
      <c r="C481" s="24"/>
      <c r="D481" s="24"/>
      <c r="E481" s="24"/>
      <c r="F481" s="27"/>
      <c r="G481" s="49"/>
      <c r="H481" s="24"/>
      <c r="I481" s="24"/>
      <c r="J481" s="24"/>
      <c r="K481" s="24"/>
      <c r="L481" s="24"/>
      <c r="M481" s="24"/>
      <c r="N481" s="24"/>
      <c r="O481" s="24"/>
      <c r="P481" s="24"/>
      <c r="Q481" s="24"/>
      <c r="R481" s="24"/>
      <c r="S481" s="24"/>
      <c r="T481" s="24"/>
      <c r="U481" s="24"/>
      <c r="V481" s="24"/>
      <c r="W481" s="24"/>
      <c r="X481" s="24"/>
      <c r="Y481" s="24"/>
      <c r="Z481" s="24"/>
      <c r="AA481" s="24"/>
    </row>
    <row r="482">
      <c r="A482" s="24"/>
      <c r="B482" s="24"/>
      <c r="C482" s="24"/>
      <c r="D482" s="24"/>
      <c r="E482" s="24"/>
      <c r="F482" s="27"/>
      <c r="G482" s="49"/>
      <c r="H482" s="24"/>
      <c r="I482" s="24"/>
      <c r="J482" s="24"/>
      <c r="K482" s="24"/>
      <c r="L482" s="24"/>
      <c r="M482" s="24"/>
      <c r="N482" s="24"/>
      <c r="O482" s="24"/>
      <c r="P482" s="24"/>
      <c r="Q482" s="24"/>
      <c r="R482" s="24"/>
      <c r="S482" s="24"/>
      <c r="T482" s="24"/>
      <c r="U482" s="24"/>
      <c r="V482" s="24"/>
      <c r="W482" s="24"/>
      <c r="X482" s="24"/>
      <c r="Y482" s="24"/>
      <c r="Z482" s="24"/>
      <c r="AA482" s="24"/>
    </row>
    <row r="483">
      <c r="A483" s="24"/>
      <c r="B483" s="24"/>
      <c r="C483" s="24"/>
      <c r="D483" s="24"/>
      <c r="E483" s="24"/>
      <c r="F483" s="27"/>
      <c r="G483" s="49"/>
      <c r="H483" s="24"/>
      <c r="I483" s="24"/>
      <c r="J483" s="24"/>
      <c r="K483" s="24"/>
      <c r="L483" s="24"/>
      <c r="M483" s="24"/>
      <c r="N483" s="24"/>
      <c r="O483" s="24"/>
      <c r="P483" s="24"/>
      <c r="Q483" s="24"/>
      <c r="R483" s="24"/>
      <c r="S483" s="24"/>
      <c r="T483" s="24"/>
      <c r="U483" s="24"/>
      <c r="V483" s="24"/>
      <c r="W483" s="24"/>
      <c r="X483" s="24"/>
      <c r="Y483" s="24"/>
      <c r="Z483" s="24"/>
      <c r="AA483" s="24"/>
    </row>
    <row r="484">
      <c r="A484" s="24"/>
      <c r="B484" s="24"/>
      <c r="C484" s="24"/>
      <c r="D484" s="24"/>
      <c r="E484" s="24"/>
      <c r="F484" s="27"/>
      <c r="G484" s="49"/>
      <c r="H484" s="24"/>
      <c r="I484" s="24"/>
      <c r="J484" s="24"/>
      <c r="K484" s="24"/>
      <c r="L484" s="24"/>
      <c r="M484" s="24"/>
      <c r="N484" s="24"/>
      <c r="O484" s="24"/>
      <c r="P484" s="24"/>
      <c r="Q484" s="24"/>
      <c r="R484" s="24"/>
      <c r="S484" s="24"/>
      <c r="T484" s="24"/>
      <c r="U484" s="24"/>
      <c r="V484" s="24"/>
      <c r="W484" s="24"/>
      <c r="X484" s="24"/>
      <c r="Y484" s="24"/>
      <c r="Z484" s="24"/>
      <c r="AA484" s="24"/>
    </row>
    <row r="485">
      <c r="A485" s="24"/>
      <c r="B485" s="24"/>
      <c r="C485" s="24"/>
      <c r="D485" s="24"/>
      <c r="E485" s="24"/>
      <c r="F485" s="27"/>
      <c r="G485" s="49"/>
      <c r="H485" s="24"/>
      <c r="I485" s="24"/>
      <c r="J485" s="24"/>
      <c r="K485" s="24"/>
      <c r="L485" s="24"/>
      <c r="M485" s="24"/>
      <c r="N485" s="24"/>
      <c r="O485" s="24"/>
      <c r="P485" s="24"/>
      <c r="Q485" s="24"/>
      <c r="R485" s="24"/>
      <c r="S485" s="24"/>
      <c r="T485" s="24"/>
      <c r="U485" s="24"/>
      <c r="V485" s="24"/>
      <c r="W485" s="24"/>
      <c r="X485" s="24"/>
      <c r="Y485" s="24"/>
      <c r="Z485" s="24"/>
      <c r="AA485" s="24"/>
    </row>
    <row r="486">
      <c r="A486" s="24"/>
      <c r="B486" s="24"/>
      <c r="C486" s="24"/>
      <c r="D486" s="24"/>
      <c r="E486" s="24"/>
      <c r="F486" s="27"/>
      <c r="G486" s="49"/>
      <c r="H486" s="24"/>
      <c r="I486" s="24"/>
      <c r="J486" s="24"/>
      <c r="K486" s="24"/>
      <c r="L486" s="24"/>
      <c r="M486" s="24"/>
      <c r="N486" s="24"/>
      <c r="O486" s="24"/>
      <c r="P486" s="24"/>
      <c r="Q486" s="24"/>
      <c r="R486" s="24"/>
      <c r="S486" s="24"/>
      <c r="T486" s="24"/>
      <c r="U486" s="24"/>
      <c r="V486" s="24"/>
      <c r="W486" s="24"/>
      <c r="X486" s="24"/>
      <c r="Y486" s="24"/>
      <c r="Z486" s="24"/>
      <c r="AA486" s="24"/>
    </row>
    <row r="487">
      <c r="A487" s="24"/>
      <c r="B487" s="24"/>
      <c r="C487" s="24"/>
      <c r="D487" s="24"/>
      <c r="E487" s="24"/>
      <c r="F487" s="27"/>
      <c r="G487" s="49"/>
      <c r="H487" s="24"/>
      <c r="I487" s="24"/>
      <c r="J487" s="24"/>
      <c r="K487" s="24"/>
      <c r="L487" s="24"/>
      <c r="M487" s="24"/>
      <c r="N487" s="24"/>
      <c r="O487" s="24"/>
      <c r="P487" s="24"/>
      <c r="Q487" s="24"/>
      <c r="R487" s="24"/>
      <c r="S487" s="24"/>
      <c r="T487" s="24"/>
      <c r="U487" s="24"/>
      <c r="V487" s="24"/>
      <c r="W487" s="24"/>
      <c r="X487" s="24"/>
      <c r="Y487" s="24"/>
      <c r="Z487" s="24"/>
      <c r="AA487" s="24"/>
    </row>
    <row r="488">
      <c r="A488" s="24"/>
      <c r="B488" s="24"/>
      <c r="C488" s="24"/>
      <c r="D488" s="24"/>
      <c r="E488" s="24"/>
      <c r="F488" s="27"/>
      <c r="G488" s="49"/>
      <c r="H488" s="24"/>
      <c r="I488" s="24"/>
      <c r="J488" s="24"/>
      <c r="K488" s="24"/>
      <c r="L488" s="24"/>
      <c r="M488" s="24"/>
      <c r="N488" s="24"/>
      <c r="O488" s="24"/>
      <c r="P488" s="24"/>
      <c r="Q488" s="24"/>
      <c r="R488" s="24"/>
      <c r="S488" s="24"/>
      <c r="T488" s="24"/>
      <c r="U488" s="24"/>
      <c r="V488" s="24"/>
      <c r="W488" s="24"/>
      <c r="X488" s="24"/>
      <c r="Y488" s="24"/>
      <c r="Z488" s="24"/>
      <c r="AA488" s="24"/>
    </row>
    <row r="489">
      <c r="A489" s="24"/>
      <c r="B489" s="24"/>
      <c r="C489" s="24"/>
      <c r="D489" s="24"/>
      <c r="E489" s="24"/>
      <c r="F489" s="27"/>
      <c r="G489" s="49"/>
      <c r="H489" s="24"/>
      <c r="I489" s="24"/>
      <c r="J489" s="24"/>
      <c r="K489" s="24"/>
      <c r="L489" s="24"/>
      <c r="M489" s="24"/>
      <c r="N489" s="24"/>
      <c r="O489" s="24"/>
      <c r="P489" s="24"/>
      <c r="Q489" s="24"/>
      <c r="R489" s="24"/>
      <c r="S489" s="24"/>
      <c r="T489" s="24"/>
      <c r="U489" s="24"/>
      <c r="V489" s="24"/>
      <c r="W489" s="24"/>
      <c r="X489" s="24"/>
      <c r="Y489" s="24"/>
      <c r="Z489" s="24"/>
      <c r="AA489" s="24"/>
    </row>
    <row r="490">
      <c r="A490" s="24"/>
      <c r="B490" s="24"/>
      <c r="C490" s="24"/>
      <c r="D490" s="24"/>
      <c r="E490" s="24"/>
      <c r="F490" s="27"/>
      <c r="G490" s="49"/>
      <c r="H490" s="24"/>
      <c r="I490" s="24"/>
      <c r="J490" s="24"/>
      <c r="K490" s="24"/>
      <c r="L490" s="24"/>
      <c r="M490" s="24"/>
      <c r="N490" s="24"/>
      <c r="O490" s="24"/>
      <c r="P490" s="24"/>
      <c r="Q490" s="24"/>
      <c r="R490" s="24"/>
      <c r="S490" s="24"/>
      <c r="T490" s="24"/>
      <c r="U490" s="24"/>
      <c r="V490" s="24"/>
      <c r="W490" s="24"/>
      <c r="X490" s="24"/>
      <c r="Y490" s="24"/>
      <c r="Z490" s="24"/>
      <c r="AA490" s="24"/>
    </row>
    <row r="491">
      <c r="A491" s="24"/>
      <c r="B491" s="24"/>
      <c r="C491" s="24"/>
      <c r="D491" s="24"/>
      <c r="E491" s="24"/>
      <c r="F491" s="27"/>
      <c r="G491" s="49"/>
      <c r="H491" s="24"/>
      <c r="I491" s="24"/>
      <c r="J491" s="24"/>
      <c r="K491" s="24"/>
      <c r="L491" s="24"/>
      <c r="M491" s="24"/>
      <c r="N491" s="24"/>
      <c r="O491" s="24"/>
      <c r="P491" s="24"/>
      <c r="Q491" s="24"/>
      <c r="R491" s="24"/>
      <c r="S491" s="24"/>
      <c r="T491" s="24"/>
      <c r="U491" s="24"/>
      <c r="V491" s="24"/>
      <c r="W491" s="24"/>
      <c r="X491" s="24"/>
      <c r="Y491" s="24"/>
      <c r="Z491" s="24"/>
      <c r="AA491" s="24"/>
    </row>
    <row r="492">
      <c r="A492" s="24"/>
      <c r="B492" s="24"/>
      <c r="C492" s="24"/>
      <c r="D492" s="24"/>
      <c r="E492" s="24"/>
      <c r="F492" s="27"/>
      <c r="G492" s="49"/>
      <c r="H492" s="24"/>
      <c r="I492" s="24"/>
      <c r="J492" s="24"/>
      <c r="K492" s="24"/>
      <c r="L492" s="24"/>
      <c r="M492" s="24"/>
      <c r="N492" s="24"/>
      <c r="O492" s="24"/>
      <c r="P492" s="24"/>
      <c r="Q492" s="24"/>
      <c r="R492" s="24"/>
      <c r="S492" s="24"/>
      <c r="T492" s="24"/>
      <c r="U492" s="24"/>
      <c r="V492" s="24"/>
      <c r="W492" s="24"/>
      <c r="X492" s="24"/>
      <c r="Y492" s="24"/>
      <c r="Z492" s="24"/>
      <c r="AA492" s="24"/>
    </row>
    <row r="493">
      <c r="A493" s="24"/>
      <c r="B493" s="24"/>
      <c r="C493" s="24"/>
      <c r="D493" s="24"/>
      <c r="E493" s="24"/>
      <c r="F493" s="27"/>
      <c r="G493" s="49"/>
      <c r="H493" s="24"/>
      <c r="I493" s="24"/>
      <c r="J493" s="24"/>
      <c r="K493" s="24"/>
      <c r="L493" s="24"/>
      <c r="M493" s="24"/>
      <c r="N493" s="24"/>
      <c r="O493" s="24"/>
      <c r="P493" s="24"/>
      <c r="Q493" s="24"/>
      <c r="R493" s="24"/>
      <c r="S493" s="24"/>
      <c r="T493" s="24"/>
      <c r="U493" s="24"/>
      <c r="V493" s="24"/>
      <c r="W493" s="24"/>
      <c r="X493" s="24"/>
      <c r="Y493" s="24"/>
      <c r="Z493" s="24"/>
      <c r="AA493" s="24"/>
    </row>
    <row r="494">
      <c r="A494" s="24"/>
      <c r="B494" s="24"/>
      <c r="C494" s="24"/>
      <c r="D494" s="24"/>
      <c r="E494" s="24"/>
      <c r="F494" s="27"/>
      <c r="G494" s="49"/>
      <c r="H494" s="24"/>
      <c r="I494" s="24"/>
      <c r="J494" s="24"/>
      <c r="K494" s="24"/>
      <c r="L494" s="24"/>
      <c r="M494" s="24"/>
      <c r="N494" s="24"/>
      <c r="O494" s="24"/>
      <c r="P494" s="24"/>
      <c r="Q494" s="24"/>
      <c r="R494" s="24"/>
      <c r="S494" s="24"/>
      <c r="T494" s="24"/>
      <c r="U494" s="24"/>
      <c r="V494" s="24"/>
      <c r="W494" s="24"/>
      <c r="X494" s="24"/>
      <c r="Y494" s="24"/>
      <c r="Z494" s="24"/>
      <c r="AA494" s="24"/>
    </row>
    <row r="495">
      <c r="A495" s="24"/>
      <c r="B495" s="24"/>
      <c r="C495" s="24"/>
      <c r="D495" s="24"/>
      <c r="E495" s="24"/>
      <c r="F495" s="27"/>
      <c r="G495" s="49"/>
      <c r="H495" s="24"/>
      <c r="I495" s="24"/>
      <c r="J495" s="24"/>
      <c r="K495" s="24"/>
      <c r="L495" s="24"/>
      <c r="M495" s="24"/>
      <c r="N495" s="24"/>
      <c r="O495" s="24"/>
      <c r="P495" s="24"/>
      <c r="Q495" s="24"/>
      <c r="R495" s="24"/>
      <c r="S495" s="24"/>
      <c r="T495" s="24"/>
      <c r="U495" s="24"/>
      <c r="V495" s="24"/>
      <c r="W495" s="24"/>
      <c r="X495" s="24"/>
      <c r="Y495" s="24"/>
      <c r="Z495" s="24"/>
      <c r="AA495" s="24"/>
    </row>
    <row r="496">
      <c r="A496" s="24"/>
      <c r="B496" s="24"/>
      <c r="C496" s="24"/>
      <c r="D496" s="24"/>
      <c r="E496" s="24"/>
      <c r="F496" s="27"/>
      <c r="G496" s="49"/>
      <c r="H496" s="24"/>
      <c r="I496" s="24"/>
      <c r="J496" s="24"/>
      <c r="K496" s="24"/>
      <c r="L496" s="24"/>
      <c r="M496" s="24"/>
      <c r="N496" s="24"/>
      <c r="O496" s="24"/>
      <c r="P496" s="24"/>
      <c r="Q496" s="24"/>
      <c r="R496" s="24"/>
      <c r="S496" s="24"/>
      <c r="T496" s="24"/>
      <c r="U496" s="24"/>
      <c r="V496" s="24"/>
      <c r="W496" s="24"/>
      <c r="X496" s="24"/>
      <c r="Y496" s="24"/>
      <c r="Z496" s="24"/>
      <c r="AA496" s="24"/>
    </row>
    <row r="497">
      <c r="A497" s="24"/>
      <c r="B497" s="24"/>
      <c r="C497" s="24"/>
      <c r="D497" s="24"/>
      <c r="E497" s="24"/>
      <c r="F497" s="27"/>
      <c r="G497" s="49"/>
      <c r="H497" s="24"/>
      <c r="I497" s="24"/>
      <c r="J497" s="24"/>
      <c r="K497" s="24"/>
      <c r="L497" s="24"/>
      <c r="M497" s="24"/>
      <c r="N497" s="24"/>
      <c r="O497" s="24"/>
      <c r="P497" s="24"/>
      <c r="Q497" s="24"/>
      <c r="R497" s="24"/>
      <c r="S497" s="24"/>
      <c r="T497" s="24"/>
      <c r="U497" s="24"/>
      <c r="V497" s="24"/>
      <c r="W497" s="24"/>
      <c r="X497" s="24"/>
      <c r="Y497" s="24"/>
      <c r="Z497" s="24"/>
      <c r="AA497" s="24"/>
    </row>
    <row r="498">
      <c r="A498" s="24"/>
      <c r="B498" s="24"/>
      <c r="C498" s="24"/>
      <c r="D498" s="24"/>
      <c r="E498" s="24"/>
      <c r="F498" s="27"/>
      <c r="G498" s="49"/>
      <c r="H498" s="24"/>
      <c r="I498" s="24"/>
      <c r="J498" s="24"/>
      <c r="K498" s="24"/>
      <c r="L498" s="24"/>
      <c r="M498" s="24"/>
      <c r="N498" s="24"/>
      <c r="O498" s="24"/>
      <c r="P498" s="24"/>
      <c r="Q498" s="24"/>
      <c r="R498" s="24"/>
      <c r="S498" s="24"/>
      <c r="T498" s="24"/>
      <c r="U498" s="24"/>
      <c r="V498" s="24"/>
      <c r="W498" s="24"/>
      <c r="X498" s="24"/>
      <c r="Y498" s="24"/>
      <c r="Z498" s="24"/>
      <c r="AA498" s="24"/>
    </row>
    <row r="499">
      <c r="A499" s="24"/>
      <c r="B499" s="24"/>
      <c r="C499" s="24"/>
      <c r="D499" s="24"/>
      <c r="E499" s="24"/>
      <c r="F499" s="27"/>
      <c r="G499" s="49"/>
      <c r="H499" s="24"/>
      <c r="I499" s="24"/>
      <c r="J499" s="24"/>
      <c r="K499" s="24"/>
      <c r="L499" s="24"/>
      <c r="M499" s="24"/>
      <c r="N499" s="24"/>
      <c r="O499" s="24"/>
      <c r="P499" s="24"/>
      <c r="Q499" s="24"/>
      <c r="R499" s="24"/>
      <c r="S499" s="24"/>
      <c r="T499" s="24"/>
      <c r="U499" s="24"/>
      <c r="V499" s="24"/>
      <c r="W499" s="24"/>
      <c r="X499" s="24"/>
      <c r="Y499" s="24"/>
      <c r="Z499" s="24"/>
      <c r="AA499" s="24"/>
    </row>
    <row r="500">
      <c r="A500" s="24"/>
      <c r="B500" s="24"/>
      <c r="C500" s="24"/>
      <c r="D500" s="24"/>
      <c r="E500" s="24"/>
      <c r="F500" s="27"/>
      <c r="G500" s="49"/>
      <c r="H500" s="24"/>
      <c r="I500" s="24"/>
      <c r="J500" s="24"/>
      <c r="K500" s="24"/>
      <c r="L500" s="24"/>
      <c r="M500" s="24"/>
      <c r="N500" s="24"/>
      <c r="O500" s="24"/>
      <c r="P500" s="24"/>
      <c r="Q500" s="24"/>
      <c r="R500" s="24"/>
      <c r="S500" s="24"/>
      <c r="T500" s="24"/>
      <c r="U500" s="24"/>
      <c r="V500" s="24"/>
      <c r="W500" s="24"/>
      <c r="X500" s="24"/>
      <c r="Y500" s="24"/>
      <c r="Z500" s="24"/>
      <c r="AA500" s="24"/>
    </row>
    <row r="501">
      <c r="A501" s="24"/>
      <c r="B501" s="24"/>
      <c r="C501" s="24"/>
      <c r="D501" s="24"/>
      <c r="E501" s="24"/>
      <c r="F501" s="27"/>
      <c r="G501" s="49"/>
      <c r="H501" s="24"/>
      <c r="I501" s="24"/>
      <c r="J501" s="24"/>
      <c r="K501" s="24"/>
      <c r="L501" s="24"/>
      <c r="M501" s="24"/>
      <c r="N501" s="24"/>
      <c r="O501" s="24"/>
      <c r="P501" s="24"/>
      <c r="Q501" s="24"/>
      <c r="R501" s="24"/>
      <c r="S501" s="24"/>
      <c r="T501" s="24"/>
      <c r="U501" s="24"/>
      <c r="V501" s="24"/>
      <c r="W501" s="24"/>
      <c r="X501" s="24"/>
      <c r="Y501" s="24"/>
      <c r="Z501" s="24"/>
      <c r="AA501" s="24"/>
    </row>
    <row r="502">
      <c r="A502" s="24"/>
      <c r="B502" s="24"/>
      <c r="C502" s="24"/>
      <c r="D502" s="24"/>
      <c r="E502" s="24"/>
      <c r="F502" s="27"/>
      <c r="G502" s="49"/>
      <c r="H502" s="24"/>
      <c r="I502" s="24"/>
      <c r="J502" s="24"/>
      <c r="K502" s="24"/>
      <c r="L502" s="24"/>
      <c r="M502" s="24"/>
      <c r="N502" s="24"/>
      <c r="O502" s="24"/>
      <c r="P502" s="24"/>
      <c r="Q502" s="24"/>
      <c r="R502" s="24"/>
      <c r="S502" s="24"/>
      <c r="T502" s="24"/>
      <c r="U502" s="24"/>
      <c r="V502" s="24"/>
      <c r="W502" s="24"/>
      <c r="X502" s="24"/>
      <c r="Y502" s="24"/>
      <c r="Z502" s="24"/>
      <c r="AA502" s="24"/>
    </row>
    <row r="503">
      <c r="A503" s="24"/>
      <c r="B503" s="24"/>
      <c r="C503" s="24"/>
      <c r="D503" s="24"/>
      <c r="E503" s="24"/>
      <c r="F503" s="27"/>
      <c r="G503" s="49"/>
      <c r="H503" s="24"/>
      <c r="I503" s="24"/>
      <c r="J503" s="24"/>
      <c r="K503" s="24"/>
      <c r="L503" s="24"/>
      <c r="M503" s="24"/>
      <c r="N503" s="24"/>
      <c r="O503" s="24"/>
      <c r="P503" s="24"/>
      <c r="Q503" s="24"/>
      <c r="R503" s="24"/>
      <c r="S503" s="24"/>
      <c r="T503" s="24"/>
      <c r="U503" s="24"/>
      <c r="V503" s="24"/>
      <c r="W503" s="24"/>
      <c r="X503" s="24"/>
      <c r="Y503" s="24"/>
      <c r="Z503" s="24"/>
      <c r="AA503" s="24"/>
    </row>
    <row r="504">
      <c r="A504" s="24"/>
      <c r="B504" s="24"/>
      <c r="C504" s="24"/>
      <c r="D504" s="24"/>
      <c r="E504" s="24"/>
      <c r="F504" s="27"/>
      <c r="G504" s="49"/>
      <c r="H504" s="24"/>
      <c r="I504" s="24"/>
      <c r="J504" s="24"/>
      <c r="K504" s="24"/>
      <c r="L504" s="24"/>
      <c r="M504" s="24"/>
      <c r="N504" s="24"/>
      <c r="O504" s="24"/>
      <c r="P504" s="24"/>
      <c r="Q504" s="24"/>
      <c r="R504" s="24"/>
      <c r="S504" s="24"/>
      <c r="T504" s="24"/>
      <c r="U504" s="24"/>
      <c r="V504" s="24"/>
      <c r="W504" s="24"/>
      <c r="X504" s="24"/>
      <c r="Y504" s="24"/>
      <c r="Z504" s="24"/>
      <c r="AA504" s="24"/>
    </row>
    <row r="505">
      <c r="A505" s="24"/>
      <c r="B505" s="24"/>
      <c r="C505" s="24"/>
      <c r="D505" s="24"/>
      <c r="E505" s="24"/>
      <c r="F505" s="27"/>
      <c r="G505" s="49"/>
      <c r="H505" s="24"/>
      <c r="I505" s="24"/>
      <c r="J505" s="24"/>
      <c r="K505" s="24"/>
      <c r="L505" s="24"/>
      <c r="M505" s="24"/>
      <c r="N505" s="24"/>
      <c r="O505" s="24"/>
      <c r="P505" s="24"/>
      <c r="Q505" s="24"/>
      <c r="R505" s="24"/>
      <c r="S505" s="24"/>
      <c r="T505" s="24"/>
      <c r="U505" s="24"/>
      <c r="V505" s="24"/>
      <c r="W505" s="24"/>
      <c r="X505" s="24"/>
      <c r="Y505" s="24"/>
      <c r="Z505" s="24"/>
      <c r="AA505" s="24"/>
    </row>
    <row r="506">
      <c r="A506" s="24"/>
      <c r="B506" s="24"/>
      <c r="C506" s="24"/>
      <c r="D506" s="24"/>
      <c r="E506" s="24"/>
      <c r="F506" s="27"/>
      <c r="G506" s="49"/>
      <c r="H506" s="24"/>
      <c r="I506" s="24"/>
      <c r="J506" s="24"/>
      <c r="K506" s="24"/>
      <c r="L506" s="24"/>
      <c r="M506" s="24"/>
      <c r="N506" s="24"/>
      <c r="O506" s="24"/>
      <c r="P506" s="24"/>
      <c r="Q506" s="24"/>
      <c r="R506" s="24"/>
      <c r="S506" s="24"/>
      <c r="T506" s="24"/>
      <c r="U506" s="24"/>
      <c r="V506" s="24"/>
      <c r="W506" s="24"/>
      <c r="X506" s="24"/>
      <c r="Y506" s="24"/>
      <c r="Z506" s="24"/>
      <c r="AA506" s="24"/>
    </row>
    <row r="507">
      <c r="A507" s="24"/>
      <c r="B507" s="24"/>
      <c r="C507" s="24"/>
      <c r="D507" s="24"/>
      <c r="E507" s="24"/>
      <c r="F507" s="27"/>
      <c r="G507" s="49"/>
      <c r="H507" s="24"/>
      <c r="I507" s="24"/>
      <c r="J507" s="24"/>
      <c r="K507" s="24"/>
      <c r="L507" s="24"/>
      <c r="M507" s="24"/>
      <c r="N507" s="24"/>
      <c r="O507" s="24"/>
      <c r="P507" s="24"/>
      <c r="Q507" s="24"/>
      <c r="R507" s="24"/>
      <c r="S507" s="24"/>
      <c r="T507" s="24"/>
      <c r="U507" s="24"/>
      <c r="V507" s="24"/>
      <c r="W507" s="24"/>
      <c r="X507" s="24"/>
      <c r="Y507" s="24"/>
      <c r="Z507" s="24"/>
      <c r="AA507" s="24"/>
    </row>
    <row r="508">
      <c r="A508" s="24"/>
      <c r="B508" s="24"/>
      <c r="C508" s="24"/>
      <c r="D508" s="24"/>
      <c r="E508" s="24"/>
      <c r="F508" s="27"/>
      <c r="G508" s="49"/>
      <c r="H508" s="24"/>
      <c r="I508" s="24"/>
      <c r="J508" s="24"/>
      <c r="K508" s="24"/>
      <c r="L508" s="24"/>
      <c r="M508" s="24"/>
      <c r="N508" s="24"/>
      <c r="O508" s="24"/>
      <c r="P508" s="24"/>
      <c r="Q508" s="24"/>
      <c r="R508" s="24"/>
      <c r="S508" s="24"/>
      <c r="T508" s="24"/>
      <c r="U508" s="24"/>
      <c r="V508" s="24"/>
      <c r="W508" s="24"/>
      <c r="X508" s="24"/>
      <c r="Y508" s="24"/>
      <c r="Z508" s="24"/>
      <c r="AA508" s="24"/>
    </row>
    <row r="509">
      <c r="A509" s="24"/>
      <c r="B509" s="24"/>
      <c r="C509" s="24"/>
      <c r="D509" s="24"/>
      <c r="E509" s="24"/>
      <c r="F509" s="27"/>
      <c r="G509" s="49"/>
      <c r="H509" s="24"/>
      <c r="I509" s="24"/>
      <c r="J509" s="24"/>
      <c r="K509" s="24"/>
      <c r="L509" s="24"/>
      <c r="M509" s="24"/>
      <c r="N509" s="24"/>
      <c r="O509" s="24"/>
      <c r="P509" s="24"/>
      <c r="Q509" s="24"/>
      <c r="R509" s="24"/>
      <c r="S509" s="24"/>
      <c r="T509" s="24"/>
      <c r="U509" s="24"/>
      <c r="V509" s="24"/>
      <c r="W509" s="24"/>
      <c r="X509" s="24"/>
      <c r="Y509" s="24"/>
      <c r="Z509" s="24"/>
      <c r="AA509" s="24"/>
    </row>
    <row r="510">
      <c r="A510" s="24"/>
      <c r="B510" s="24"/>
      <c r="C510" s="24"/>
      <c r="D510" s="24"/>
      <c r="E510" s="24"/>
      <c r="F510" s="27"/>
      <c r="G510" s="49"/>
      <c r="H510" s="24"/>
      <c r="I510" s="24"/>
      <c r="J510" s="24"/>
      <c r="K510" s="24"/>
      <c r="L510" s="24"/>
      <c r="M510" s="24"/>
      <c r="N510" s="24"/>
      <c r="O510" s="24"/>
      <c r="P510" s="24"/>
      <c r="Q510" s="24"/>
      <c r="R510" s="24"/>
      <c r="S510" s="24"/>
      <c r="T510" s="24"/>
      <c r="U510" s="24"/>
      <c r="V510" s="24"/>
      <c r="W510" s="24"/>
      <c r="X510" s="24"/>
      <c r="Y510" s="24"/>
      <c r="Z510" s="24"/>
      <c r="AA510" s="24"/>
    </row>
    <row r="511">
      <c r="A511" s="24"/>
      <c r="B511" s="24"/>
      <c r="C511" s="24"/>
      <c r="D511" s="24"/>
      <c r="E511" s="24"/>
      <c r="F511" s="27"/>
      <c r="G511" s="49"/>
      <c r="H511" s="24"/>
      <c r="I511" s="24"/>
      <c r="J511" s="24"/>
      <c r="K511" s="24"/>
      <c r="L511" s="24"/>
      <c r="M511" s="24"/>
      <c r="N511" s="24"/>
      <c r="O511" s="24"/>
      <c r="P511" s="24"/>
      <c r="Q511" s="24"/>
      <c r="R511" s="24"/>
      <c r="S511" s="24"/>
      <c r="T511" s="24"/>
      <c r="U511" s="24"/>
      <c r="V511" s="24"/>
      <c r="W511" s="24"/>
      <c r="X511" s="24"/>
      <c r="Y511" s="24"/>
      <c r="Z511" s="24"/>
      <c r="AA511" s="24"/>
    </row>
    <row r="512">
      <c r="A512" s="24"/>
      <c r="B512" s="24"/>
      <c r="C512" s="24"/>
      <c r="D512" s="24"/>
      <c r="E512" s="24"/>
      <c r="F512" s="27"/>
      <c r="G512" s="49"/>
      <c r="H512" s="24"/>
      <c r="I512" s="24"/>
      <c r="J512" s="24"/>
      <c r="K512" s="24"/>
      <c r="L512" s="24"/>
      <c r="M512" s="24"/>
      <c r="N512" s="24"/>
      <c r="O512" s="24"/>
      <c r="P512" s="24"/>
      <c r="Q512" s="24"/>
      <c r="R512" s="24"/>
      <c r="S512" s="24"/>
      <c r="T512" s="24"/>
      <c r="U512" s="24"/>
      <c r="V512" s="24"/>
      <c r="W512" s="24"/>
      <c r="X512" s="24"/>
      <c r="Y512" s="24"/>
      <c r="Z512" s="24"/>
      <c r="AA512" s="24"/>
    </row>
    <row r="513">
      <c r="A513" s="24"/>
      <c r="B513" s="24"/>
      <c r="C513" s="24"/>
      <c r="D513" s="24"/>
      <c r="E513" s="24"/>
      <c r="F513" s="27"/>
      <c r="G513" s="49"/>
      <c r="H513" s="24"/>
      <c r="I513" s="24"/>
      <c r="J513" s="24"/>
      <c r="K513" s="24"/>
      <c r="L513" s="24"/>
      <c r="M513" s="24"/>
      <c r="N513" s="24"/>
      <c r="O513" s="24"/>
      <c r="P513" s="24"/>
      <c r="Q513" s="24"/>
      <c r="R513" s="24"/>
      <c r="S513" s="24"/>
      <c r="T513" s="24"/>
      <c r="U513" s="24"/>
      <c r="V513" s="24"/>
      <c r="W513" s="24"/>
      <c r="X513" s="24"/>
      <c r="Y513" s="24"/>
      <c r="Z513" s="24"/>
      <c r="AA513" s="24"/>
    </row>
    <row r="514">
      <c r="A514" s="24"/>
      <c r="B514" s="24"/>
      <c r="C514" s="24"/>
      <c r="D514" s="24"/>
      <c r="E514" s="24"/>
      <c r="F514" s="27"/>
      <c r="G514" s="49"/>
      <c r="H514" s="24"/>
      <c r="I514" s="24"/>
      <c r="J514" s="24"/>
      <c r="K514" s="24"/>
      <c r="L514" s="24"/>
      <c r="M514" s="24"/>
      <c r="N514" s="24"/>
      <c r="O514" s="24"/>
      <c r="P514" s="24"/>
      <c r="Q514" s="24"/>
      <c r="R514" s="24"/>
      <c r="S514" s="24"/>
      <c r="T514" s="24"/>
      <c r="U514" s="24"/>
      <c r="V514" s="24"/>
      <c r="W514" s="24"/>
      <c r="X514" s="24"/>
      <c r="Y514" s="24"/>
      <c r="Z514" s="24"/>
      <c r="AA514" s="24"/>
    </row>
    <row r="515">
      <c r="A515" s="24"/>
      <c r="B515" s="24"/>
      <c r="C515" s="24"/>
      <c r="D515" s="24"/>
      <c r="E515" s="24"/>
      <c r="F515" s="27"/>
      <c r="G515" s="49"/>
      <c r="H515" s="24"/>
      <c r="I515" s="24"/>
      <c r="J515" s="24"/>
      <c r="K515" s="24"/>
      <c r="L515" s="24"/>
      <c r="M515" s="24"/>
      <c r="N515" s="24"/>
      <c r="O515" s="24"/>
      <c r="P515" s="24"/>
      <c r="Q515" s="24"/>
      <c r="R515" s="24"/>
      <c r="S515" s="24"/>
      <c r="T515" s="24"/>
      <c r="U515" s="24"/>
      <c r="V515" s="24"/>
      <c r="W515" s="24"/>
      <c r="X515" s="24"/>
      <c r="Y515" s="24"/>
      <c r="Z515" s="24"/>
      <c r="AA515" s="24"/>
    </row>
    <row r="516">
      <c r="A516" s="24"/>
      <c r="B516" s="24"/>
      <c r="C516" s="24"/>
      <c r="D516" s="24"/>
      <c r="E516" s="24"/>
      <c r="F516" s="27"/>
      <c r="G516" s="49"/>
      <c r="H516" s="24"/>
      <c r="I516" s="24"/>
      <c r="J516" s="24"/>
      <c r="K516" s="24"/>
      <c r="L516" s="24"/>
      <c r="M516" s="24"/>
      <c r="N516" s="24"/>
      <c r="O516" s="24"/>
      <c r="P516" s="24"/>
      <c r="Q516" s="24"/>
      <c r="R516" s="24"/>
      <c r="S516" s="24"/>
      <c r="T516" s="24"/>
      <c r="U516" s="24"/>
      <c r="V516" s="24"/>
      <c r="W516" s="24"/>
      <c r="X516" s="24"/>
      <c r="Y516" s="24"/>
      <c r="Z516" s="24"/>
      <c r="AA516" s="24"/>
    </row>
    <row r="517">
      <c r="A517" s="24"/>
      <c r="B517" s="24"/>
      <c r="C517" s="24"/>
      <c r="D517" s="24"/>
      <c r="E517" s="24"/>
      <c r="F517" s="27"/>
      <c r="G517" s="49"/>
      <c r="H517" s="24"/>
      <c r="I517" s="24"/>
      <c r="J517" s="24"/>
      <c r="K517" s="24"/>
      <c r="L517" s="24"/>
      <c r="M517" s="24"/>
      <c r="N517" s="24"/>
      <c r="O517" s="24"/>
      <c r="P517" s="24"/>
      <c r="Q517" s="24"/>
      <c r="R517" s="24"/>
      <c r="S517" s="24"/>
      <c r="T517" s="24"/>
      <c r="U517" s="24"/>
      <c r="V517" s="24"/>
      <c r="W517" s="24"/>
      <c r="X517" s="24"/>
      <c r="Y517" s="24"/>
      <c r="Z517" s="24"/>
      <c r="AA517" s="24"/>
    </row>
    <row r="518">
      <c r="A518" s="24"/>
      <c r="B518" s="24"/>
      <c r="C518" s="24"/>
      <c r="D518" s="24"/>
      <c r="E518" s="24"/>
      <c r="F518" s="27"/>
      <c r="G518" s="49"/>
      <c r="H518" s="24"/>
      <c r="I518" s="24"/>
      <c r="J518" s="24"/>
      <c r="K518" s="24"/>
      <c r="L518" s="24"/>
      <c r="M518" s="24"/>
      <c r="N518" s="24"/>
      <c r="O518" s="24"/>
      <c r="P518" s="24"/>
      <c r="Q518" s="24"/>
      <c r="R518" s="24"/>
      <c r="S518" s="24"/>
      <c r="T518" s="24"/>
      <c r="U518" s="24"/>
      <c r="V518" s="24"/>
      <c r="W518" s="24"/>
      <c r="X518" s="24"/>
      <c r="Y518" s="24"/>
      <c r="Z518" s="24"/>
      <c r="AA518" s="24"/>
    </row>
    <row r="519">
      <c r="A519" s="24"/>
      <c r="B519" s="24"/>
      <c r="C519" s="24"/>
      <c r="D519" s="24"/>
      <c r="E519" s="24"/>
      <c r="F519" s="27"/>
      <c r="G519" s="49"/>
      <c r="H519" s="24"/>
      <c r="I519" s="24"/>
      <c r="J519" s="24"/>
      <c r="K519" s="24"/>
      <c r="L519" s="24"/>
      <c r="M519" s="24"/>
      <c r="N519" s="24"/>
      <c r="O519" s="24"/>
      <c r="P519" s="24"/>
      <c r="Q519" s="24"/>
      <c r="R519" s="24"/>
      <c r="S519" s="24"/>
      <c r="T519" s="24"/>
      <c r="U519" s="24"/>
      <c r="V519" s="24"/>
      <c r="W519" s="24"/>
      <c r="X519" s="24"/>
      <c r="Y519" s="24"/>
      <c r="Z519" s="24"/>
      <c r="AA519" s="24"/>
    </row>
    <row r="520">
      <c r="A520" s="24"/>
      <c r="B520" s="24"/>
      <c r="C520" s="24"/>
      <c r="D520" s="24"/>
      <c r="E520" s="24"/>
      <c r="F520" s="27"/>
      <c r="G520" s="49"/>
      <c r="H520" s="24"/>
      <c r="I520" s="24"/>
      <c r="J520" s="24"/>
      <c r="K520" s="24"/>
      <c r="L520" s="24"/>
      <c r="M520" s="24"/>
      <c r="N520" s="24"/>
      <c r="O520" s="24"/>
      <c r="P520" s="24"/>
      <c r="Q520" s="24"/>
      <c r="R520" s="24"/>
      <c r="S520" s="24"/>
      <c r="T520" s="24"/>
      <c r="U520" s="24"/>
      <c r="V520" s="24"/>
      <c r="W520" s="24"/>
      <c r="X520" s="24"/>
      <c r="Y520" s="24"/>
      <c r="Z520" s="24"/>
      <c r="AA520" s="24"/>
    </row>
    <row r="521">
      <c r="A521" s="24"/>
      <c r="B521" s="24"/>
      <c r="C521" s="24"/>
      <c r="D521" s="24"/>
      <c r="E521" s="24"/>
      <c r="F521" s="27"/>
      <c r="G521" s="49"/>
      <c r="H521" s="24"/>
      <c r="I521" s="24"/>
      <c r="J521" s="24"/>
      <c r="K521" s="24"/>
      <c r="L521" s="24"/>
      <c r="M521" s="24"/>
      <c r="N521" s="24"/>
      <c r="O521" s="24"/>
      <c r="P521" s="24"/>
      <c r="Q521" s="24"/>
      <c r="R521" s="24"/>
      <c r="S521" s="24"/>
      <c r="T521" s="24"/>
      <c r="U521" s="24"/>
      <c r="V521" s="24"/>
      <c r="W521" s="24"/>
      <c r="X521" s="24"/>
      <c r="Y521" s="24"/>
      <c r="Z521" s="24"/>
      <c r="AA521" s="24"/>
    </row>
    <row r="522">
      <c r="A522" s="24"/>
      <c r="B522" s="24"/>
      <c r="C522" s="24"/>
      <c r="D522" s="24"/>
      <c r="E522" s="24"/>
      <c r="F522" s="27"/>
      <c r="G522" s="49"/>
      <c r="H522" s="24"/>
      <c r="I522" s="24"/>
      <c r="J522" s="24"/>
      <c r="K522" s="24"/>
      <c r="L522" s="24"/>
      <c r="M522" s="24"/>
      <c r="N522" s="24"/>
      <c r="O522" s="24"/>
      <c r="P522" s="24"/>
      <c r="Q522" s="24"/>
      <c r="R522" s="24"/>
      <c r="S522" s="24"/>
      <c r="T522" s="24"/>
      <c r="U522" s="24"/>
      <c r="V522" s="24"/>
      <c r="W522" s="24"/>
      <c r="X522" s="24"/>
      <c r="Y522" s="24"/>
      <c r="Z522" s="24"/>
      <c r="AA522" s="24"/>
    </row>
    <row r="523">
      <c r="A523" s="24"/>
      <c r="B523" s="24"/>
      <c r="C523" s="24"/>
      <c r="D523" s="24"/>
      <c r="E523" s="24"/>
      <c r="F523" s="27"/>
      <c r="G523" s="49"/>
      <c r="H523" s="24"/>
      <c r="I523" s="24"/>
      <c r="J523" s="24"/>
      <c r="K523" s="24"/>
      <c r="L523" s="24"/>
      <c r="M523" s="24"/>
      <c r="N523" s="24"/>
      <c r="O523" s="24"/>
      <c r="P523" s="24"/>
      <c r="Q523" s="24"/>
      <c r="R523" s="24"/>
      <c r="S523" s="24"/>
      <c r="T523" s="24"/>
      <c r="U523" s="24"/>
      <c r="V523" s="24"/>
      <c r="W523" s="24"/>
      <c r="X523" s="24"/>
      <c r="Y523" s="24"/>
      <c r="Z523" s="24"/>
      <c r="AA523" s="24"/>
    </row>
    <row r="524">
      <c r="A524" s="24"/>
      <c r="B524" s="24"/>
      <c r="C524" s="24"/>
      <c r="D524" s="24"/>
      <c r="E524" s="24"/>
      <c r="F524" s="27"/>
      <c r="G524" s="49"/>
      <c r="H524" s="24"/>
      <c r="I524" s="24"/>
      <c r="J524" s="24"/>
      <c r="K524" s="24"/>
      <c r="L524" s="24"/>
      <c r="M524" s="24"/>
      <c r="N524" s="24"/>
      <c r="O524" s="24"/>
      <c r="P524" s="24"/>
      <c r="Q524" s="24"/>
      <c r="R524" s="24"/>
      <c r="S524" s="24"/>
      <c r="T524" s="24"/>
      <c r="U524" s="24"/>
      <c r="V524" s="24"/>
      <c r="W524" s="24"/>
      <c r="X524" s="24"/>
      <c r="Y524" s="24"/>
      <c r="Z524" s="24"/>
      <c r="AA524" s="24"/>
    </row>
    <row r="525">
      <c r="A525" s="24"/>
      <c r="B525" s="24"/>
      <c r="C525" s="24"/>
      <c r="D525" s="24"/>
      <c r="E525" s="24"/>
      <c r="F525" s="27"/>
      <c r="G525" s="49"/>
      <c r="H525" s="24"/>
      <c r="I525" s="24"/>
      <c r="J525" s="24"/>
      <c r="K525" s="24"/>
      <c r="L525" s="24"/>
      <c r="M525" s="24"/>
      <c r="N525" s="24"/>
      <c r="O525" s="24"/>
      <c r="P525" s="24"/>
      <c r="Q525" s="24"/>
      <c r="R525" s="24"/>
      <c r="S525" s="24"/>
      <c r="T525" s="24"/>
      <c r="U525" s="24"/>
      <c r="V525" s="24"/>
      <c r="W525" s="24"/>
      <c r="X525" s="24"/>
      <c r="Y525" s="24"/>
      <c r="Z525" s="24"/>
      <c r="AA525" s="24"/>
    </row>
    <row r="526">
      <c r="A526" s="24"/>
      <c r="B526" s="24"/>
      <c r="C526" s="24"/>
      <c r="D526" s="24"/>
      <c r="E526" s="24"/>
      <c r="F526" s="27"/>
      <c r="G526" s="49"/>
      <c r="H526" s="24"/>
      <c r="I526" s="24"/>
      <c r="J526" s="24"/>
      <c r="K526" s="24"/>
      <c r="L526" s="24"/>
      <c r="M526" s="24"/>
      <c r="N526" s="24"/>
      <c r="O526" s="24"/>
      <c r="P526" s="24"/>
      <c r="Q526" s="24"/>
      <c r="R526" s="24"/>
      <c r="S526" s="24"/>
      <c r="T526" s="24"/>
      <c r="U526" s="24"/>
      <c r="V526" s="24"/>
      <c r="W526" s="24"/>
      <c r="X526" s="24"/>
      <c r="Y526" s="24"/>
      <c r="Z526" s="24"/>
      <c r="AA526" s="24"/>
    </row>
    <row r="527">
      <c r="A527" s="24"/>
      <c r="B527" s="24"/>
      <c r="C527" s="24"/>
      <c r="D527" s="24"/>
      <c r="E527" s="24"/>
      <c r="F527" s="27"/>
      <c r="G527" s="49"/>
      <c r="H527" s="24"/>
      <c r="I527" s="24"/>
      <c r="J527" s="24"/>
      <c r="K527" s="24"/>
      <c r="L527" s="24"/>
      <c r="M527" s="24"/>
      <c r="N527" s="24"/>
      <c r="O527" s="24"/>
      <c r="P527" s="24"/>
      <c r="Q527" s="24"/>
      <c r="R527" s="24"/>
      <c r="S527" s="24"/>
      <c r="T527" s="24"/>
      <c r="U527" s="24"/>
      <c r="V527" s="24"/>
      <c r="W527" s="24"/>
      <c r="X527" s="24"/>
      <c r="Y527" s="24"/>
      <c r="Z527" s="24"/>
      <c r="AA527" s="24"/>
    </row>
    <row r="528">
      <c r="A528" s="24"/>
      <c r="B528" s="24"/>
      <c r="C528" s="24"/>
      <c r="D528" s="24"/>
      <c r="E528" s="24"/>
      <c r="F528" s="27"/>
      <c r="G528" s="49"/>
      <c r="H528" s="24"/>
      <c r="I528" s="24"/>
      <c r="J528" s="24"/>
      <c r="K528" s="24"/>
      <c r="L528" s="24"/>
      <c r="M528" s="24"/>
      <c r="N528" s="24"/>
      <c r="O528" s="24"/>
      <c r="P528" s="24"/>
      <c r="Q528" s="24"/>
      <c r="R528" s="24"/>
      <c r="S528" s="24"/>
      <c r="T528" s="24"/>
      <c r="U528" s="24"/>
      <c r="V528" s="24"/>
      <c r="W528" s="24"/>
      <c r="X528" s="24"/>
      <c r="Y528" s="24"/>
      <c r="Z528" s="24"/>
      <c r="AA528" s="24"/>
    </row>
    <row r="529">
      <c r="A529" s="24"/>
      <c r="B529" s="24"/>
      <c r="C529" s="24"/>
      <c r="D529" s="24"/>
      <c r="E529" s="24"/>
      <c r="F529" s="27"/>
      <c r="G529" s="49"/>
      <c r="H529" s="24"/>
      <c r="I529" s="24"/>
      <c r="J529" s="24"/>
      <c r="K529" s="24"/>
      <c r="L529" s="24"/>
      <c r="M529" s="24"/>
      <c r="N529" s="24"/>
      <c r="O529" s="24"/>
      <c r="P529" s="24"/>
      <c r="Q529" s="24"/>
      <c r="R529" s="24"/>
      <c r="S529" s="24"/>
      <c r="T529" s="24"/>
      <c r="U529" s="24"/>
      <c r="V529" s="24"/>
      <c r="W529" s="24"/>
      <c r="X529" s="24"/>
      <c r="Y529" s="24"/>
      <c r="Z529" s="24"/>
      <c r="AA529" s="24"/>
    </row>
    <row r="530">
      <c r="A530" s="24"/>
      <c r="B530" s="24"/>
      <c r="C530" s="24"/>
      <c r="D530" s="24"/>
      <c r="E530" s="24"/>
      <c r="F530" s="27"/>
      <c r="G530" s="49"/>
      <c r="H530" s="24"/>
      <c r="I530" s="24"/>
      <c r="J530" s="24"/>
      <c r="K530" s="24"/>
      <c r="L530" s="24"/>
      <c r="M530" s="24"/>
      <c r="N530" s="24"/>
      <c r="O530" s="24"/>
      <c r="P530" s="24"/>
      <c r="Q530" s="24"/>
      <c r="R530" s="24"/>
      <c r="S530" s="24"/>
      <c r="T530" s="24"/>
      <c r="U530" s="24"/>
      <c r="V530" s="24"/>
      <c r="W530" s="24"/>
      <c r="X530" s="24"/>
      <c r="Y530" s="24"/>
      <c r="Z530" s="24"/>
      <c r="AA530" s="24"/>
    </row>
    <row r="531">
      <c r="A531" s="24"/>
      <c r="B531" s="24"/>
      <c r="C531" s="24"/>
      <c r="D531" s="24"/>
      <c r="E531" s="24"/>
      <c r="F531" s="27"/>
      <c r="G531" s="49"/>
      <c r="H531" s="24"/>
      <c r="I531" s="24"/>
      <c r="J531" s="24"/>
      <c r="K531" s="24"/>
      <c r="L531" s="24"/>
      <c r="M531" s="24"/>
      <c r="N531" s="24"/>
      <c r="O531" s="24"/>
      <c r="P531" s="24"/>
      <c r="Q531" s="24"/>
      <c r="R531" s="24"/>
      <c r="S531" s="24"/>
      <c r="T531" s="24"/>
      <c r="U531" s="24"/>
      <c r="V531" s="24"/>
      <c r="W531" s="24"/>
      <c r="X531" s="24"/>
      <c r="Y531" s="24"/>
      <c r="Z531" s="24"/>
      <c r="AA531" s="24"/>
    </row>
    <row r="532">
      <c r="A532" s="24"/>
      <c r="B532" s="24"/>
      <c r="C532" s="24"/>
      <c r="D532" s="24"/>
      <c r="E532" s="24"/>
      <c r="F532" s="27"/>
      <c r="G532" s="49"/>
      <c r="H532" s="24"/>
      <c r="I532" s="24"/>
      <c r="J532" s="24"/>
      <c r="K532" s="24"/>
      <c r="L532" s="24"/>
      <c r="M532" s="24"/>
      <c r="N532" s="24"/>
      <c r="O532" s="24"/>
      <c r="P532" s="24"/>
      <c r="Q532" s="24"/>
      <c r="R532" s="24"/>
      <c r="S532" s="24"/>
      <c r="T532" s="24"/>
      <c r="U532" s="24"/>
      <c r="V532" s="24"/>
      <c r="W532" s="24"/>
      <c r="X532" s="24"/>
      <c r="Y532" s="24"/>
      <c r="Z532" s="24"/>
      <c r="AA532" s="24"/>
    </row>
    <row r="533">
      <c r="A533" s="24"/>
      <c r="B533" s="24"/>
      <c r="C533" s="24"/>
      <c r="D533" s="24"/>
      <c r="E533" s="24"/>
      <c r="F533" s="27"/>
      <c r="G533" s="49"/>
      <c r="H533" s="24"/>
      <c r="I533" s="24"/>
      <c r="J533" s="24"/>
      <c r="K533" s="24"/>
      <c r="L533" s="24"/>
      <c r="M533" s="24"/>
      <c r="N533" s="24"/>
      <c r="O533" s="24"/>
      <c r="P533" s="24"/>
      <c r="Q533" s="24"/>
      <c r="R533" s="24"/>
      <c r="S533" s="24"/>
      <c r="T533" s="24"/>
      <c r="U533" s="24"/>
      <c r="V533" s="24"/>
      <c r="W533" s="24"/>
      <c r="X533" s="24"/>
      <c r="Y533" s="24"/>
      <c r="Z533" s="24"/>
      <c r="AA533" s="24"/>
    </row>
    <row r="534">
      <c r="A534" s="24"/>
      <c r="B534" s="24"/>
      <c r="C534" s="24"/>
      <c r="D534" s="24"/>
      <c r="E534" s="24"/>
      <c r="F534" s="27"/>
      <c r="G534" s="49"/>
      <c r="H534" s="24"/>
      <c r="I534" s="24"/>
      <c r="J534" s="24"/>
      <c r="K534" s="24"/>
      <c r="L534" s="24"/>
      <c r="M534" s="24"/>
      <c r="N534" s="24"/>
      <c r="O534" s="24"/>
      <c r="P534" s="24"/>
      <c r="Q534" s="24"/>
      <c r="R534" s="24"/>
      <c r="S534" s="24"/>
      <c r="T534" s="24"/>
      <c r="U534" s="24"/>
      <c r="V534" s="24"/>
      <c r="W534" s="24"/>
      <c r="X534" s="24"/>
      <c r="Y534" s="24"/>
      <c r="Z534" s="24"/>
      <c r="AA534" s="24"/>
    </row>
    <row r="535">
      <c r="A535" s="24"/>
      <c r="B535" s="24"/>
      <c r="C535" s="24"/>
      <c r="D535" s="24"/>
      <c r="E535" s="24"/>
      <c r="F535" s="27"/>
      <c r="G535" s="49"/>
      <c r="H535" s="24"/>
      <c r="I535" s="24"/>
      <c r="J535" s="24"/>
      <c r="K535" s="24"/>
      <c r="L535" s="24"/>
      <c r="M535" s="24"/>
      <c r="N535" s="24"/>
      <c r="O535" s="24"/>
      <c r="P535" s="24"/>
      <c r="Q535" s="24"/>
      <c r="R535" s="24"/>
      <c r="S535" s="24"/>
      <c r="T535" s="24"/>
      <c r="U535" s="24"/>
      <c r="V535" s="24"/>
      <c r="W535" s="24"/>
      <c r="X535" s="24"/>
      <c r="Y535" s="24"/>
      <c r="Z535" s="24"/>
      <c r="AA535" s="24"/>
    </row>
    <row r="536">
      <c r="A536" s="24"/>
      <c r="B536" s="24"/>
      <c r="C536" s="24"/>
      <c r="D536" s="24"/>
      <c r="E536" s="24"/>
      <c r="F536" s="27"/>
      <c r="G536" s="49"/>
      <c r="H536" s="24"/>
      <c r="I536" s="24"/>
      <c r="J536" s="24"/>
      <c r="K536" s="24"/>
      <c r="L536" s="24"/>
      <c r="M536" s="24"/>
      <c r="N536" s="24"/>
      <c r="O536" s="24"/>
      <c r="P536" s="24"/>
      <c r="Q536" s="24"/>
      <c r="R536" s="24"/>
      <c r="S536" s="24"/>
      <c r="T536" s="24"/>
      <c r="U536" s="24"/>
      <c r="V536" s="24"/>
      <c r="W536" s="24"/>
      <c r="X536" s="24"/>
      <c r="Y536" s="24"/>
      <c r="Z536" s="24"/>
      <c r="AA536" s="24"/>
    </row>
    <row r="537">
      <c r="A537" s="24"/>
      <c r="B537" s="24"/>
      <c r="C537" s="24"/>
      <c r="D537" s="24"/>
      <c r="E537" s="24"/>
      <c r="F537" s="27"/>
      <c r="G537" s="49"/>
      <c r="H537" s="24"/>
      <c r="I537" s="24"/>
      <c r="J537" s="24"/>
      <c r="K537" s="24"/>
      <c r="L537" s="24"/>
      <c r="M537" s="24"/>
      <c r="N537" s="24"/>
      <c r="O537" s="24"/>
      <c r="P537" s="24"/>
      <c r="Q537" s="24"/>
      <c r="R537" s="24"/>
      <c r="S537" s="24"/>
      <c r="T537" s="24"/>
      <c r="U537" s="24"/>
      <c r="V537" s="24"/>
      <c r="W537" s="24"/>
      <c r="X537" s="24"/>
      <c r="Y537" s="24"/>
      <c r="Z537" s="24"/>
      <c r="AA537" s="24"/>
    </row>
    <row r="538">
      <c r="A538" s="24"/>
      <c r="B538" s="24"/>
      <c r="C538" s="24"/>
      <c r="D538" s="24"/>
      <c r="E538" s="24"/>
      <c r="F538" s="27"/>
      <c r="G538" s="49"/>
      <c r="H538" s="24"/>
      <c r="I538" s="24"/>
      <c r="J538" s="24"/>
      <c r="K538" s="24"/>
      <c r="L538" s="24"/>
      <c r="M538" s="24"/>
      <c r="N538" s="24"/>
      <c r="O538" s="24"/>
      <c r="P538" s="24"/>
      <c r="Q538" s="24"/>
      <c r="R538" s="24"/>
      <c r="S538" s="24"/>
      <c r="T538" s="24"/>
      <c r="U538" s="24"/>
      <c r="V538" s="24"/>
      <c r="W538" s="24"/>
      <c r="X538" s="24"/>
      <c r="Y538" s="24"/>
      <c r="Z538" s="24"/>
      <c r="AA538" s="24"/>
    </row>
    <row r="539">
      <c r="A539" s="24"/>
      <c r="B539" s="24"/>
      <c r="C539" s="24"/>
      <c r="D539" s="24"/>
      <c r="E539" s="24"/>
      <c r="F539" s="27"/>
      <c r="G539" s="49"/>
      <c r="H539" s="24"/>
      <c r="I539" s="24"/>
      <c r="J539" s="24"/>
      <c r="K539" s="24"/>
      <c r="L539" s="24"/>
      <c r="M539" s="24"/>
      <c r="N539" s="24"/>
      <c r="O539" s="24"/>
      <c r="P539" s="24"/>
      <c r="Q539" s="24"/>
      <c r="R539" s="24"/>
      <c r="S539" s="24"/>
      <c r="T539" s="24"/>
      <c r="U539" s="24"/>
      <c r="V539" s="24"/>
      <c r="W539" s="24"/>
      <c r="X539" s="24"/>
      <c r="Y539" s="24"/>
      <c r="Z539" s="24"/>
      <c r="AA539" s="24"/>
    </row>
    <row r="540">
      <c r="A540" s="24"/>
      <c r="B540" s="24"/>
      <c r="C540" s="24"/>
      <c r="D540" s="24"/>
      <c r="E540" s="24"/>
      <c r="F540" s="27"/>
      <c r="G540" s="49"/>
      <c r="H540" s="24"/>
      <c r="I540" s="24"/>
      <c r="J540" s="24"/>
      <c r="K540" s="24"/>
      <c r="L540" s="24"/>
      <c r="M540" s="24"/>
      <c r="N540" s="24"/>
      <c r="O540" s="24"/>
      <c r="P540" s="24"/>
      <c r="Q540" s="24"/>
      <c r="R540" s="24"/>
      <c r="S540" s="24"/>
      <c r="T540" s="24"/>
      <c r="U540" s="24"/>
      <c r="V540" s="24"/>
      <c r="W540" s="24"/>
      <c r="X540" s="24"/>
      <c r="Y540" s="24"/>
      <c r="Z540" s="24"/>
      <c r="AA540" s="24"/>
    </row>
    <row r="541">
      <c r="A541" s="24"/>
      <c r="B541" s="24"/>
      <c r="C541" s="24"/>
      <c r="D541" s="24"/>
      <c r="E541" s="24"/>
      <c r="F541" s="27"/>
      <c r="G541" s="49"/>
      <c r="H541" s="24"/>
      <c r="I541" s="24"/>
      <c r="J541" s="24"/>
      <c r="K541" s="24"/>
      <c r="L541" s="24"/>
      <c r="M541" s="24"/>
      <c r="N541" s="24"/>
      <c r="O541" s="24"/>
      <c r="P541" s="24"/>
      <c r="Q541" s="24"/>
      <c r="R541" s="24"/>
      <c r="S541" s="24"/>
      <c r="T541" s="24"/>
      <c r="U541" s="24"/>
      <c r="V541" s="24"/>
      <c r="W541" s="24"/>
      <c r="X541" s="24"/>
      <c r="Y541" s="24"/>
      <c r="Z541" s="24"/>
      <c r="AA541" s="24"/>
    </row>
    <row r="542">
      <c r="A542" s="24"/>
      <c r="B542" s="24"/>
      <c r="C542" s="24"/>
      <c r="D542" s="24"/>
      <c r="E542" s="24"/>
      <c r="F542" s="27"/>
      <c r="G542" s="49"/>
      <c r="H542" s="24"/>
      <c r="I542" s="24"/>
      <c r="J542" s="24"/>
      <c r="K542" s="24"/>
      <c r="L542" s="24"/>
      <c r="M542" s="24"/>
      <c r="N542" s="24"/>
      <c r="O542" s="24"/>
      <c r="P542" s="24"/>
      <c r="Q542" s="24"/>
      <c r="R542" s="24"/>
      <c r="S542" s="24"/>
      <c r="T542" s="24"/>
      <c r="U542" s="24"/>
      <c r="V542" s="24"/>
      <c r="W542" s="24"/>
      <c r="X542" s="24"/>
      <c r="Y542" s="24"/>
      <c r="Z542" s="24"/>
      <c r="AA542" s="24"/>
    </row>
    <row r="543">
      <c r="A543" s="24"/>
      <c r="B543" s="24"/>
      <c r="C543" s="24"/>
      <c r="D543" s="24"/>
      <c r="E543" s="24"/>
      <c r="F543" s="27"/>
      <c r="G543" s="49"/>
      <c r="H543" s="24"/>
      <c r="I543" s="24"/>
      <c r="J543" s="24"/>
      <c r="K543" s="24"/>
      <c r="L543" s="24"/>
      <c r="M543" s="24"/>
      <c r="N543" s="24"/>
      <c r="O543" s="24"/>
      <c r="P543" s="24"/>
      <c r="Q543" s="24"/>
      <c r="R543" s="24"/>
      <c r="S543" s="24"/>
      <c r="T543" s="24"/>
      <c r="U543" s="24"/>
      <c r="V543" s="24"/>
      <c r="W543" s="24"/>
      <c r="X543" s="24"/>
      <c r="Y543" s="24"/>
      <c r="Z543" s="24"/>
      <c r="AA543" s="24"/>
    </row>
    <row r="544">
      <c r="A544" s="24"/>
      <c r="B544" s="24"/>
      <c r="C544" s="24"/>
      <c r="D544" s="24"/>
      <c r="E544" s="24"/>
      <c r="F544" s="27"/>
      <c r="G544" s="49"/>
      <c r="H544" s="24"/>
      <c r="I544" s="24"/>
      <c r="J544" s="24"/>
      <c r="K544" s="24"/>
      <c r="L544" s="24"/>
      <c r="M544" s="24"/>
      <c r="N544" s="24"/>
      <c r="O544" s="24"/>
      <c r="P544" s="24"/>
      <c r="Q544" s="24"/>
      <c r="R544" s="24"/>
      <c r="S544" s="24"/>
      <c r="T544" s="24"/>
      <c r="U544" s="24"/>
      <c r="V544" s="24"/>
      <c r="W544" s="24"/>
      <c r="X544" s="24"/>
      <c r="Y544" s="24"/>
      <c r="Z544" s="24"/>
      <c r="AA544" s="24"/>
    </row>
    <row r="545">
      <c r="A545" s="24"/>
      <c r="B545" s="24"/>
      <c r="C545" s="24"/>
      <c r="D545" s="24"/>
      <c r="E545" s="24"/>
      <c r="F545" s="27"/>
      <c r="G545" s="49"/>
      <c r="H545" s="24"/>
      <c r="I545" s="24"/>
      <c r="J545" s="24"/>
      <c r="K545" s="24"/>
      <c r="L545" s="24"/>
      <c r="M545" s="24"/>
      <c r="N545" s="24"/>
      <c r="O545" s="24"/>
      <c r="P545" s="24"/>
      <c r="Q545" s="24"/>
      <c r="R545" s="24"/>
      <c r="S545" s="24"/>
      <c r="T545" s="24"/>
      <c r="U545" s="24"/>
      <c r="V545" s="24"/>
      <c r="W545" s="24"/>
      <c r="X545" s="24"/>
      <c r="Y545" s="24"/>
      <c r="Z545" s="24"/>
      <c r="AA545" s="24"/>
    </row>
    <row r="546">
      <c r="A546" s="24"/>
      <c r="B546" s="24"/>
      <c r="C546" s="24"/>
      <c r="D546" s="24"/>
      <c r="E546" s="24"/>
      <c r="F546" s="27"/>
      <c r="G546" s="49"/>
      <c r="H546" s="24"/>
      <c r="I546" s="24"/>
      <c r="J546" s="24"/>
      <c r="K546" s="24"/>
      <c r="L546" s="24"/>
      <c r="M546" s="24"/>
      <c r="N546" s="24"/>
      <c r="O546" s="24"/>
      <c r="P546" s="24"/>
      <c r="Q546" s="24"/>
      <c r="R546" s="24"/>
      <c r="S546" s="24"/>
      <c r="T546" s="24"/>
      <c r="U546" s="24"/>
      <c r="V546" s="24"/>
      <c r="W546" s="24"/>
      <c r="X546" s="24"/>
      <c r="Y546" s="24"/>
      <c r="Z546" s="24"/>
      <c r="AA546" s="24"/>
    </row>
    <row r="547">
      <c r="A547" s="24"/>
      <c r="B547" s="24"/>
      <c r="C547" s="24"/>
      <c r="D547" s="24"/>
      <c r="E547" s="24"/>
      <c r="F547" s="27"/>
      <c r="G547" s="49"/>
      <c r="H547" s="24"/>
      <c r="I547" s="24"/>
      <c r="J547" s="24"/>
      <c r="K547" s="24"/>
      <c r="L547" s="24"/>
      <c r="M547" s="24"/>
      <c r="N547" s="24"/>
      <c r="O547" s="24"/>
      <c r="P547" s="24"/>
      <c r="Q547" s="24"/>
      <c r="R547" s="24"/>
      <c r="S547" s="24"/>
      <c r="T547" s="24"/>
      <c r="U547" s="24"/>
      <c r="V547" s="24"/>
      <c r="W547" s="24"/>
      <c r="X547" s="24"/>
      <c r="Y547" s="24"/>
      <c r="Z547" s="24"/>
      <c r="AA547" s="24"/>
    </row>
    <row r="548">
      <c r="A548" s="24"/>
      <c r="B548" s="24"/>
      <c r="C548" s="24"/>
      <c r="D548" s="24"/>
      <c r="E548" s="24"/>
      <c r="F548" s="27"/>
      <c r="G548" s="49"/>
      <c r="H548" s="24"/>
      <c r="I548" s="24"/>
      <c r="J548" s="24"/>
      <c r="K548" s="24"/>
      <c r="L548" s="24"/>
      <c r="M548" s="24"/>
      <c r="N548" s="24"/>
      <c r="O548" s="24"/>
      <c r="P548" s="24"/>
      <c r="Q548" s="24"/>
      <c r="R548" s="24"/>
      <c r="S548" s="24"/>
      <c r="T548" s="24"/>
      <c r="U548" s="24"/>
      <c r="V548" s="24"/>
      <c r="W548" s="24"/>
      <c r="X548" s="24"/>
      <c r="Y548" s="24"/>
      <c r="Z548" s="24"/>
      <c r="AA548" s="24"/>
    </row>
    <row r="549">
      <c r="A549" s="24"/>
      <c r="B549" s="24"/>
      <c r="C549" s="24"/>
      <c r="D549" s="24"/>
      <c r="E549" s="24"/>
      <c r="F549" s="27"/>
      <c r="G549" s="49"/>
      <c r="H549" s="24"/>
      <c r="I549" s="24"/>
      <c r="J549" s="24"/>
      <c r="K549" s="24"/>
      <c r="L549" s="24"/>
      <c r="M549" s="24"/>
      <c r="N549" s="24"/>
      <c r="O549" s="24"/>
      <c r="P549" s="24"/>
      <c r="Q549" s="24"/>
      <c r="R549" s="24"/>
      <c r="S549" s="24"/>
      <c r="T549" s="24"/>
      <c r="U549" s="24"/>
      <c r="V549" s="24"/>
      <c r="W549" s="24"/>
      <c r="X549" s="24"/>
      <c r="Y549" s="24"/>
      <c r="Z549" s="24"/>
      <c r="AA549" s="24"/>
    </row>
    <row r="550">
      <c r="A550" s="24"/>
      <c r="B550" s="24"/>
      <c r="C550" s="24"/>
      <c r="D550" s="24"/>
      <c r="E550" s="24"/>
      <c r="F550" s="27"/>
      <c r="G550" s="49"/>
      <c r="H550" s="24"/>
      <c r="I550" s="24"/>
      <c r="J550" s="24"/>
      <c r="K550" s="24"/>
      <c r="L550" s="24"/>
      <c r="M550" s="24"/>
      <c r="N550" s="24"/>
      <c r="O550" s="24"/>
      <c r="P550" s="24"/>
      <c r="Q550" s="24"/>
      <c r="R550" s="24"/>
      <c r="S550" s="24"/>
      <c r="T550" s="24"/>
      <c r="U550" s="24"/>
      <c r="V550" s="24"/>
      <c r="W550" s="24"/>
      <c r="X550" s="24"/>
      <c r="Y550" s="24"/>
      <c r="Z550" s="24"/>
      <c r="AA550" s="24"/>
    </row>
    <row r="551">
      <c r="A551" s="24"/>
      <c r="B551" s="24"/>
      <c r="C551" s="24"/>
      <c r="D551" s="24"/>
      <c r="E551" s="24"/>
      <c r="F551" s="27"/>
      <c r="G551" s="49"/>
      <c r="H551" s="24"/>
      <c r="I551" s="24"/>
      <c r="J551" s="24"/>
      <c r="K551" s="24"/>
      <c r="L551" s="24"/>
      <c r="M551" s="24"/>
      <c r="N551" s="24"/>
      <c r="O551" s="24"/>
      <c r="P551" s="24"/>
      <c r="Q551" s="24"/>
      <c r="R551" s="24"/>
      <c r="S551" s="24"/>
      <c r="T551" s="24"/>
      <c r="U551" s="24"/>
      <c r="V551" s="24"/>
      <c r="W551" s="24"/>
      <c r="X551" s="24"/>
      <c r="Y551" s="24"/>
      <c r="Z551" s="24"/>
      <c r="AA551" s="24"/>
    </row>
    <row r="552">
      <c r="A552" s="24"/>
      <c r="B552" s="24"/>
      <c r="C552" s="24"/>
      <c r="D552" s="24"/>
      <c r="E552" s="24"/>
      <c r="F552" s="27"/>
      <c r="G552" s="49"/>
      <c r="H552" s="24"/>
      <c r="I552" s="24"/>
      <c r="J552" s="24"/>
      <c r="K552" s="24"/>
      <c r="L552" s="24"/>
      <c r="M552" s="24"/>
      <c r="N552" s="24"/>
      <c r="O552" s="24"/>
      <c r="P552" s="24"/>
      <c r="Q552" s="24"/>
      <c r="R552" s="24"/>
      <c r="S552" s="24"/>
      <c r="T552" s="24"/>
      <c r="U552" s="24"/>
      <c r="V552" s="24"/>
      <c r="W552" s="24"/>
      <c r="X552" s="24"/>
      <c r="Y552" s="24"/>
      <c r="Z552" s="24"/>
      <c r="AA552" s="24"/>
    </row>
    <row r="553">
      <c r="A553" s="24"/>
      <c r="B553" s="24"/>
      <c r="C553" s="24"/>
      <c r="D553" s="24"/>
      <c r="E553" s="24"/>
      <c r="F553" s="27"/>
      <c r="G553" s="49"/>
      <c r="H553" s="24"/>
      <c r="I553" s="24"/>
      <c r="J553" s="24"/>
      <c r="K553" s="24"/>
      <c r="L553" s="24"/>
      <c r="M553" s="24"/>
      <c r="N553" s="24"/>
      <c r="O553" s="24"/>
      <c r="P553" s="24"/>
      <c r="Q553" s="24"/>
      <c r="R553" s="24"/>
      <c r="S553" s="24"/>
      <c r="T553" s="24"/>
      <c r="U553" s="24"/>
      <c r="V553" s="24"/>
      <c r="W553" s="24"/>
      <c r="X553" s="24"/>
      <c r="Y553" s="24"/>
      <c r="Z553" s="24"/>
      <c r="AA553" s="24"/>
    </row>
    <row r="554">
      <c r="A554" s="24"/>
      <c r="B554" s="24"/>
      <c r="C554" s="24"/>
      <c r="D554" s="24"/>
      <c r="E554" s="24"/>
      <c r="F554" s="27"/>
      <c r="G554" s="49"/>
      <c r="H554" s="24"/>
      <c r="I554" s="24"/>
      <c r="J554" s="24"/>
      <c r="K554" s="24"/>
      <c r="L554" s="24"/>
      <c r="M554" s="24"/>
      <c r="N554" s="24"/>
      <c r="O554" s="24"/>
      <c r="P554" s="24"/>
      <c r="Q554" s="24"/>
      <c r="R554" s="24"/>
      <c r="S554" s="24"/>
      <c r="T554" s="24"/>
      <c r="U554" s="24"/>
      <c r="V554" s="24"/>
      <c r="W554" s="24"/>
      <c r="X554" s="24"/>
      <c r="Y554" s="24"/>
      <c r="Z554" s="24"/>
      <c r="AA554" s="24"/>
    </row>
    <row r="555">
      <c r="A555" s="24"/>
      <c r="B555" s="24"/>
      <c r="C555" s="24"/>
      <c r="D555" s="24"/>
      <c r="E555" s="24"/>
      <c r="F555" s="27"/>
      <c r="G555" s="49"/>
      <c r="H555" s="24"/>
      <c r="I555" s="24"/>
      <c r="J555" s="24"/>
      <c r="K555" s="24"/>
      <c r="L555" s="24"/>
      <c r="M555" s="24"/>
      <c r="N555" s="24"/>
      <c r="O555" s="24"/>
      <c r="P555" s="24"/>
      <c r="Q555" s="24"/>
      <c r="R555" s="24"/>
      <c r="S555" s="24"/>
      <c r="T555" s="24"/>
      <c r="U555" s="24"/>
      <c r="V555" s="24"/>
      <c r="W555" s="24"/>
      <c r="X555" s="24"/>
      <c r="Y555" s="24"/>
      <c r="Z555" s="24"/>
      <c r="AA555" s="24"/>
    </row>
    <row r="556">
      <c r="A556" s="24"/>
      <c r="B556" s="24"/>
      <c r="C556" s="24"/>
      <c r="D556" s="24"/>
      <c r="E556" s="24"/>
      <c r="F556" s="27"/>
      <c r="G556" s="49"/>
      <c r="H556" s="24"/>
      <c r="I556" s="24"/>
      <c r="J556" s="24"/>
      <c r="K556" s="24"/>
      <c r="L556" s="24"/>
      <c r="M556" s="24"/>
      <c r="N556" s="24"/>
      <c r="O556" s="24"/>
      <c r="P556" s="24"/>
      <c r="Q556" s="24"/>
      <c r="R556" s="24"/>
      <c r="S556" s="24"/>
      <c r="T556" s="24"/>
      <c r="U556" s="24"/>
      <c r="V556" s="24"/>
      <c r="W556" s="24"/>
      <c r="X556" s="24"/>
      <c r="Y556" s="24"/>
      <c r="Z556" s="24"/>
      <c r="AA556" s="24"/>
    </row>
    <row r="557">
      <c r="A557" s="24"/>
      <c r="B557" s="24"/>
      <c r="C557" s="24"/>
      <c r="D557" s="24"/>
      <c r="E557" s="24"/>
      <c r="F557" s="27"/>
      <c r="G557" s="49"/>
      <c r="H557" s="24"/>
      <c r="I557" s="24"/>
      <c r="J557" s="24"/>
      <c r="K557" s="24"/>
      <c r="L557" s="24"/>
      <c r="M557" s="24"/>
      <c r="N557" s="24"/>
      <c r="O557" s="24"/>
      <c r="P557" s="24"/>
      <c r="Q557" s="24"/>
      <c r="R557" s="24"/>
      <c r="S557" s="24"/>
      <c r="T557" s="24"/>
      <c r="U557" s="24"/>
      <c r="V557" s="24"/>
      <c r="W557" s="24"/>
      <c r="X557" s="24"/>
      <c r="Y557" s="24"/>
      <c r="Z557" s="24"/>
      <c r="AA557" s="24"/>
    </row>
    <row r="558">
      <c r="A558" s="24"/>
      <c r="B558" s="24"/>
      <c r="C558" s="24"/>
      <c r="D558" s="24"/>
      <c r="E558" s="24"/>
      <c r="F558" s="27"/>
      <c r="G558" s="49"/>
      <c r="H558" s="24"/>
      <c r="I558" s="24"/>
      <c r="J558" s="24"/>
      <c r="K558" s="24"/>
      <c r="L558" s="24"/>
      <c r="M558" s="24"/>
      <c r="N558" s="24"/>
      <c r="O558" s="24"/>
      <c r="P558" s="24"/>
      <c r="Q558" s="24"/>
      <c r="R558" s="24"/>
      <c r="S558" s="24"/>
      <c r="T558" s="24"/>
      <c r="U558" s="24"/>
      <c r="V558" s="24"/>
      <c r="W558" s="24"/>
      <c r="X558" s="24"/>
      <c r="Y558" s="24"/>
      <c r="Z558" s="24"/>
      <c r="AA558" s="24"/>
    </row>
    <row r="559">
      <c r="A559" s="24"/>
      <c r="B559" s="24"/>
      <c r="C559" s="24"/>
      <c r="D559" s="24"/>
      <c r="E559" s="24"/>
      <c r="F559" s="27"/>
      <c r="G559" s="49"/>
      <c r="H559" s="24"/>
      <c r="I559" s="24"/>
      <c r="J559" s="24"/>
      <c r="K559" s="24"/>
      <c r="L559" s="24"/>
      <c r="M559" s="24"/>
      <c r="N559" s="24"/>
      <c r="O559" s="24"/>
      <c r="P559" s="24"/>
      <c r="Q559" s="24"/>
      <c r="R559" s="24"/>
      <c r="S559" s="24"/>
      <c r="T559" s="24"/>
      <c r="U559" s="24"/>
      <c r="V559" s="24"/>
      <c r="W559" s="24"/>
      <c r="X559" s="24"/>
      <c r="Y559" s="24"/>
      <c r="Z559" s="24"/>
      <c r="AA559" s="24"/>
    </row>
    <row r="560">
      <c r="A560" s="24"/>
      <c r="B560" s="24"/>
      <c r="C560" s="24"/>
      <c r="D560" s="24"/>
      <c r="E560" s="24"/>
      <c r="F560" s="27"/>
      <c r="G560" s="49"/>
      <c r="H560" s="24"/>
      <c r="I560" s="24"/>
      <c r="J560" s="24"/>
      <c r="K560" s="24"/>
      <c r="L560" s="24"/>
      <c r="M560" s="24"/>
      <c r="N560" s="24"/>
      <c r="O560" s="24"/>
      <c r="P560" s="24"/>
      <c r="Q560" s="24"/>
      <c r="R560" s="24"/>
      <c r="S560" s="24"/>
      <c r="T560" s="24"/>
      <c r="U560" s="24"/>
      <c r="V560" s="24"/>
      <c r="W560" s="24"/>
      <c r="X560" s="24"/>
      <c r="Y560" s="24"/>
      <c r="Z560" s="24"/>
      <c r="AA560" s="24"/>
    </row>
    <row r="561">
      <c r="A561" s="24"/>
      <c r="B561" s="24"/>
      <c r="C561" s="24"/>
      <c r="D561" s="24"/>
      <c r="E561" s="24"/>
      <c r="F561" s="27"/>
      <c r="G561" s="49"/>
      <c r="H561" s="24"/>
      <c r="I561" s="24"/>
      <c r="J561" s="24"/>
      <c r="K561" s="24"/>
      <c r="L561" s="24"/>
      <c r="M561" s="24"/>
      <c r="N561" s="24"/>
      <c r="O561" s="24"/>
      <c r="P561" s="24"/>
      <c r="Q561" s="24"/>
      <c r="R561" s="24"/>
      <c r="S561" s="24"/>
      <c r="T561" s="24"/>
      <c r="U561" s="24"/>
      <c r="V561" s="24"/>
      <c r="W561" s="24"/>
      <c r="X561" s="24"/>
      <c r="Y561" s="24"/>
      <c r="Z561" s="24"/>
      <c r="AA561" s="24"/>
    </row>
    <row r="562">
      <c r="A562" s="24"/>
      <c r="B562" s="24"/>
      <c r="C562" s="24"/>
      <c r="D562" s="24"/>
      <c r="E562" s="24"/>
      <c r="F562" s="27"/>
      <c r="G562" s="49"/>
      <c r="H562" s="24"/>
      <c r="I562" s="24"/>
      <c r="J562" s="24"/>
      <c r="K562" s="24"/>
      <c r="L562" s="24"/>
      <c r="M562" s="24"/>
      <c r="N562" s="24"/>
      <c r="O562" s="24"/>
      <c r="P562" s="24"/>
      <c r="Q562" s="24"/>
      <c r="R562" s="24"/>
      <c r="S562" s="24"/>
      <c r="T562" s="24"/>
      <c r="U562" s="24"/>
      <c r="V562" s="24"/>
      <c r="W562" s="24"/>
      <c r="X562" s="24"/>
      <c r="Y562" s="24"/>
      <c r="Z562" s="24"/>
      <c r="AA562" s="24"/>
    </row>
    <row r="563">
      <c r="A563" s="24"/>
      <c r="B563" s="24"/>
      <c r="C563" s="24"/>
      <c r="D563" s="24"/>
      <c r="E563" s="24"/>
      <c r="F563" s="27"/>
      <c r="G563" s="49"/>
      <c r="H563" s="24"/>
      <c r="I563" s="24"/>
      <c r="J563" s="24"/>
      <c r="K563" s="24"/>
      <c r="L563" s="24"/>
      <c r="M563" s="24"/>
      <c r="N563" s="24"/>
      <c r="O563" s="24"/>
      <c r="P563" s="24"/>
      <c r="Q563" s="24"/>
      <c r="R563" s="24"/>
      <c r="S563" s="24"/>
      <c r="T563" s="24"/>
      <c r="U563" s="24"/>
      <c r="V563" s="24"/>
      <c r="W563" s="24"/>
      <c r="X563" s="24"/>
      <c r="Y563" s="24"/>
      <c r="Z563" s="24"/>
      <c r="AA563" s="24"/>
    </row>
    <row r="564">
      <c r="A564" s="24"/>
      <c r="B564" s="24"/>
      <c r="C564" s="24"/>
      <c r="D564" s="24"/>
      <c r="E564" s="24"/>
      <c r="F564" s="27"/>
      <c r="G564" s="49"/>
      <c r="H564" s="24"/>
      <c r="I564" s="24"/>
      <c r="J564" s="24"/>
      <c r="K564" s="24"/>
      <c r="L564" s="24"/>
      <c r="M564" s="24"/>
      <c r="N564" s="24"/>
      <c r="O564" s="24"/>
      <c r="P564" s="24"/>
      <c r="Q564" s="24"/>
      <c r="R564" s="24"/>
      <c r="S564" s="24"/>
      <c r="T564" s="24"/>
      <c r="U564" s="24"/>
      <c r="V564" s="24"/>
      <c r="W564" s="24"/>
      <c r="X564" s="24"/>
      <c r="Y564" s="24"/>
      <c r="Z564" s="24"/>
      <c r="AA564" s="24"/>
    </row>
    <row r="565">
      <c r="A565" s="24"/>
      <c r="B565" s="24"/>
      <c r="C565" s="24"/>
      <c r="D565" s="24"/>
      <c r="E565" s="24"/>
      <c r="F565" s="27"/>
      <c r="G565" s="49"/>
      <c r="H565" s="24"/>
      <c r="I565" s="24"/>
      <c r="J565" s="24"/>
      <c r="K565" s="24"/>
      <c r="L565" s="24"/>
      <c r="M565" s="24"/>
      <c r="N565" s="24"/>
      <c r="O565" s="24"/>
      <c r="P565" s="24"/>
      <c r="Q565" s="24"/>
      <c r="R565" s="24"/>
      <c r="S565" s="24"/>
      <c r="T565" s="24"/>
      <c r="U565" s="24"/>
      <c r="V565" s="24"/>
      <c r="W565" s="24"/>
      <c r="X565" s="24"/>
      <c r="Y565" s="24"/>
      <c r="Z565" s="24"/>
      <c r="AA565" s="24"/>
    </row>
    <row r="566">
      <c r="A566" s="24"/>
      <c r="B566" s="24"/>
      <c r="C566" s="24"/>
      <c r="D566" s="24"/>
      <c r="E566" s="24"/>
      <c r="F566" s="27"/>
      <c r="G566" s="49"/>
      <c r="H566" s="24"/>
      <c r="I566" s="24"/>
      <c r="J566" s="24"/>
      <c r="K566" s="24"/>
      <c r="L566" s="24"/>
      <c r="M566" s="24"/>
      <c r="N566" s="24"/>
      <c r="O566" s="24"/>
      <c r="P566" s="24"/>
      <c r="Q566" s="24"/>
      <c r="R566" s="24"/>
      <c r="S566" s="24"/>
      <c r="T566" s="24"/>
      <c r="U566" s="24"/>
      <c r="V566" s="24"/>
      <c r="W566" s="24"/>
      <c r="X566" s="24"/>
      <c r="Y566" s="24"/>
      <c r="Z566" s="24"/>
      <c r="AA566" s="24"/>
    </row>
    <row r="567">
      <c r="A567" s="24"/>
      <c r="B567" s="24"/>
      <c r="C567" s="24"/>
      <c r="D567" s="24"/>
      <c r="E567" s="24"/>
      <c r="F567" s="27"/>
      <c r="G567" s="49"/>
      <c r="H567" s="24"/>
      <c r="I567" s="24"/>
      <c r="J567" s="24"/>
      <c r="K567" s="24"/>
      <c r="L567" s="24"/>
      <c r="M567" s="24"/>
      <c r="N567" s="24"/>
      <c r="O567" s="24"/>
      <c r="P567" s="24"/>
      <c r="Q567" s="24"/>
      <c r="R567" s="24"/>
      <c r="S567" s="24"/>
      <c r="T567" s="24"/>
      <c r="U567" s="24"/>
      <c r="V567" s="24"/>
      <c r="W567" s="24"/>
      <c r="X567" s="24"/>
      <c r="Y567" s="24"/>
      <c r="Z567" s="24"/>
      <c r="AA567" s="24"/>
    </row>
    <row r="568">
      <c r="A568" s="24"/>
      <c r="B568" s="24"/>
      <c r="C568" s="24"/>
      <c r="D568" s="24"/>
      <c r="E568" s="24"/>
      <c r="F568" s="27"/>
      <c r="G568" s="49"/>
      <c r="H568" s="24"/>
      <c r="I568" s="24"/>
      <c r="J568" s="24"/>
      <c r="K568" s="24"/>
      <c r="L568" s="24"/>
      <c r="M568" s="24"/>
      <c r="N568" s="24"/>
      <c r="O568" s="24"/>
      <c r="P568" s="24"/>
      <c r="Q568" s="24"/>
      <c r="R568" s="24"/>
      <c r="S568" s="24"/>
      <c r="T568" s="24"/>
      <c r="U568" s="24"/>
      <c r="V568" s="24"/>
      <c r="W568" s="24"/>
      <c r="X568" s="24"/>
      <c r="Y568" s="24"/>
      <c r="Z568" s="24"/>
      <c r="AA568" s="24"/>
    </row>
    <row r="569">
      <c r="A569" s="24"/>
      <c r="B569" s="24"/>
      <c r="C569" s="24"/>
      <c r="D569" s="24"/>
      <c r="E569" s="24"/>
      <c r="F569" s="27"/>
      <c r="G569" s="49"/>
      <c r="H569" s="24"/>
      <c r="I569" s="24"/>
      <c r="J569" s="24"/>
      <c r="K569" s="24"/>
      <c r="L569" s="24"/>
      <c r="M569" s="24"/>
      <c r="N569" s="24"/>
      <c r="O569" s="24"/>
      <c r="P569" s="24"/>
      <c r="Q569" s="24"/>
      <c r="R569" s="24"/>
      <c r="S569" s="24"/>
      <c r="T569" s="24"/>
      <c r="U569" s="24"/>
      <c r="V569" s="24"/>
      <c r="W569" s="24"/>
      <c r="X569" s="24"/>
      <c r="Y569" s="24"/>
      <c r="Z569" s="24"/>
      <c r="AA569" s="24"/>
    </row>
    <row r="570">
      <c r="A570" s="24"/>
      <c r="B570" s="24"/>
      <c r="C570" s="24"/>
      <c r="D570" s="24"/>
      <c r="E570" s="24"/>
      <c r="F570" s="27"/>
      <c r="G570" s="49"/>
      <c r="H570" s="24"/>
      <c r="I570" s="24"/>
      <c r="J570" s="24"/>
      <c r="K570" s="24"/>
      <c r="L570" s="24"/>
      <c r="M570" s="24"/>
      <c r="N570" s="24"/>
      <c r="O570" s="24"/>
      <c r="P570" s="24"/>
      <c r="Q570" s="24"/>
      <c r="R570" s="24"/>
      <c r="S570" s="24"/>
      <c r="T570" s="24"/>
      <c r="U570" s="24"/>
      <c r="V570" s="24"/>
      <c r="W570" s="24"/>
      <c r="X570" s="24"/>
      <c r="Y570" s="24"/>
      <c r="Z570" s="24"/>
      <c r="AA570" s="24"/>
    </row>
    <row r="571">
      <c r="A571" s="24"/>
      <c r="B571" s="24"/>
      <c r="C571" s="24"/>
      <c r="D571" s="24"/>
      <c r="E571" s="24"/>
      <c r="F571" s="27"/>
      <c r="G571" s="49"/>
      <c r="H571" s="24"/>
      <c r="I571" s="24"/>
      <c r="J571" s="24"/>
      <c r="K571" s="24"/>
      <c r="L571" s="24"/>
      <c r="M571" s="24"/>
      <c r="N571" s="24"/>
      <c r="O571" s="24"/>
      <c r="P571" s="24"/>
      <c r="Q571" s="24"/>
      <c r="R571" s="24"/>
      <c r="S571" s="24"/>
      <c r="T571" s="24"/>
      <c r="U571" s="24"/>
      <c r="V571" s="24"/>
      <c r="W571" s="24"/>
      <c r="X571" s="24"/>
      <c r="Y571" s="24"/>
      <c r="Z571" s="24"/>
      <c r="AA571" s="24"/>
    </row>
    <row r="572">
      <c r="A572" s="24"/>
      <c r="B572" s="24"/>
      <c r="C572" s="24"/>
      <c r="D572" s="24"/>
      <c r="E572" s="24"/>
      <c r="F572" s="27"/>
      <c r="G572" s="49"/>
      <c r="H572" s="24"/>
      <c r="I572" s="24"/>
      <c r="J572" s="24"/>
      <c r="K572" s="24"/>
      <c r="L572" s="24"/>
      <c r="M572" s="24"/>
      <c r="N572" s="24"/>
      <c r="O572" s="24"/>
      <c r="P572" s="24"/>
      <c r="Q572" s="24"/>
      <c r="R572" s="24"/>
      <c r="S572" s="24"/>
      <c r="T572" s="24"/>
      <c r="U572" s="24"/>
      <c r="V572" s="24"/>
      <c r="W572" s="24"/>
      <c r="X572" s="24"/>
      <c r="Y572" s="24"/>
      <c r="Z572" s="24"/>
      <c r="AA572" s="24"/>
    </row>
    <row r="573">
      <c r="A573" s="24"/>
      <c r="B573" s="24"/>
      <c r="C573" s="24"/>
      <c r="D573" s="24"/>
      <c r="E573" s="24"/>
      <c r="F573" s="27"/>
      <c r="G573" s="49"/>
      <c r="H573" s="24"/>
      <c r="I573" s="24"/>
      <c r="J573" s="24"/>
      <c r="K573" s="24"/>
      <c r="L573" s="24"/>
      <c r="M573" s="24"/>
      <c r="N573" s="24"/>
      <c r="O573" s="24"/>
      <c r="P573" s="24"/>
      <c r="Q573" s="24"/>
      <c r="R573" s="24"/>
      <c r="S573" s="24"/>
      <c r="T573" s="24"/>
      <c r="U573" s="24"/>
      <c r="V573" s="24"/>
      <c r="W573" s="24"/>
      <c r="X573" s="24"/>
      <c r="Y573" s="24"/>
      <c r="Z573" s="24"/>
      <c r="AA573" s="24"/>
    </row>
    <row r="574">
      <c r="A574" s="24"/>
      <c r="B574" s="24"/>
      <c r="C574" s="24"/>
      <c r="D574" s="24"/>
      <c r="E574" s="24"/>
      <c r="F574" s="27"/>
      <c r="G574" s="49"/>
      <c r="H574" s="24"/>
      <c r="I574" s="24"/>
      <c r="J574" s="24"/>
      <c r="K574" s="24"/>
      <c r="L574" s="24"/>
      <c r="M574" s="24"/>
      <c r="N574" s="24"/>
      <c r="O574" s="24"/>
      <c r="P574" s="24"/>
      <c r="Q574" s="24"/>
      <c r="R574" s="24"/>
      <c r="S574" s="24"/>
      <c r="T574" s="24"/>
      <c r="U574" s="24"/>
      <c r="V574" s="24"/>
      <c r="W574" s="24"/>
      <c r="X574" s="24"/>
      <c r="Y574" s="24"/>
      <c r="Z574" s="24"/>
      <c r="AA574" s="24"/>
    </row>
    <row r="575">
      <c r="A575" s="24"/>
      <c r="B575" s="24"/>
      <c r="C575" s="24"/>
      <c r="D575" s="24"/>
      <c r="E575" s="24"/>
      <c r="F575" s="27"/>
      <c r="G575" s="49"/>
      <c r="H575" s="24"/>
      <c r="I575" s="24"/>
      <c r="J575" s="24"/>
      <c r="K575" s="24"/>
      <c r="L575" s="24"/>
      <c r="M575" s="24"/>
      <c r="N575" s="24"/>
      <c r="O575" s="24"/>
      <c r="P575" s="24"/>
      <c r="Q575" s="24"/>
      <c r="R575" s="24"/>
      <c r="S575" s="24"/>
      <c r="T575" s="24"/>
      <c r="U575" s="24"/>
      <c r="V575" s="24"/>
      <c r="W575" s="24"/>
      <c r="X575" s="24"/>
      <c r="Y575" s="24"/>
      <c r="Z575" s="24"/>
      <c r="AA575" s="24"/>
    </row>
    <row r="576">
      <c r="A576" s="24"/>
      <c r="B576" s="24"/>
      <c r="C576" s="24"/>
      <c r="D576" s="24"/>
      <c r="E576" s="24"/>
      <c r="F576" s="27"/>
      <c r="G576" s="49"/>
      <c r="H576" s="24"/>
      <c r="I576" s="24"/>
      <c r="J576" s="24"/>
      <c r="K576" s="24"/>
      <c r="L576" s="24"/>
      <c r="M576" s="24"/>
      <c r="N576" s="24"/>
      <c r="O576" s="24"/>
      <c r="P576" s="24"/>
      <c r="Q576" s="24"/>
      <c r="R576" s="24"/>
      <c r="S576" s="24"/>
      <c r="T576" s="24"/>
      <c r="U576" s="24"/>
      <c r="V576" s="24"/>
      <c r="W576" s="24"/>
      <c r="X576" s="24"/>
      <c r="Y576" s="24"/>
      <c r="Z576" s="24"/>
      <c r="AA576" s="24"/>
    </row>
    <row r="577">
      <c r="A577" s="24"/>
      <c r="B577" s="24"/>
      <c r="C577" s="24"/>
      <c r="D577" s="24"/>
      <c r="E577" s="24"/>
      <c r="F577" s="27"/>
      <c r="G577" s="49"/>
      <c r="H577" s="24"/>
      <c r="I577" s="24"/>
      <c r="J577" s="24"/>
      <c r="K577" s="24"/>
      <c r="L577" s="24"/>
      <c r="M577" s="24"/>
      <c r="N577" s="24"/>
      <c r="O577" s="24"/>
      <c r="P577" s="24"/>
      <c r="Q577" s="24"/>
      <c r="R577" s="24"/>
      <c r="S577" s="24"/>
      <c r="T577" s="24"/>
      <c r="U577" s="24"/>
      <c r="V577" s="24"/>
      <c r="W577" s="24"/>
      <c r="X577" s="24"/>
      <c r="Y577" s="24"/>
      <c r="Z577" s="24"/>
      <c r="AA577" s="24"/>
    </row>
    <row r="578">
      <c r="A578" s="24"/>
      <c r="B578" s="24"/>
      <c r="C578" s="24"/>
      <c r="D578" s="24"/>
      <c r="E578" s="24"/>
      <c r="F578" s="27"/>
      <c r="G578" s="49"/>
      <c r="H578" s="24"/>
      <c r="I578" s="24"/>
      <c r="J578" s="24"/>
      <c r="K578" s="24"/>
      <c r="L578" s="24"/>
      <c r="M578" s="24"/>
      <c r="N578" s="24"/>
      <c r="O578" s="24"/>
      <c r="P578" s="24"/>
      <c r="Q578" s="24"/>
      <c r="R578" s="24"/>
      <c r="S578" s="24"/>
      <c r="T578" s="24"/>
      <c r="U578" s="24"/>
      <c r="V578" s="24"/>
      <c r="W578" s="24"/>
      <c r="X578" s="24"/>
      <c r="Y578" s="24"/>
      <c r="Z578" s="24"/>
      <c r="AA578" s="24"/>
    </row>
    <row r="579">
      <c r="A579" s="24"/>
      <c r="B579" s="24"/>
      <c r="C579" s="24"/>
      <c r="D579" s="24"/>
      <c r="E579" s="24"/>
      <c r="F579" s="27"/>
      <c r="G579" s="49"/>
      <c r="H579" s="24"/>
      <c r="I579" s="24"/>
      <c r="J579" s="24"/>
      <c r="K579" s="24"/>
      <c r="L579" s="24"/>
      <c r="M579" s="24"/>
      <c r="N579" s="24"/>
      <c r="O579" s="24"/>
      <c r="P579" s="24"/>
      <c r="Q579" s="24"/>
      <c r="R579" s="24"/>
      <c r="S579" s="24"/>
      <c r="T579" s="24"/>
      <c r="U579" s="24"/>
      <c r="V579" s="24"/>
      <c r="W579" s="24"/>
      <c r="X579" s="24"/>
      <c r="Y579" s="24"/>
      <c r="Z579" s="24"/>
      <c r="AA579" s="24"/>
    </row>
    <row r="580">
      <c r="A580" s="24"/>
      <c r="B580" s="24"/>
      <c r="C580" s="24"/>
      <c r="D580" s="24"/>
      <c r="E580" s="24"/>
      <c r="F580" s="27"/>
      <c r="G580" s="49"/>
      <c r="H580" s="24"/>
      <c r="I580" s="24"/>
      <c r="J580" s="24"/>
      <c r="K580" s="24"/>
      <c r="L580" s="24"/>
      <c r="M580" s="24"/>
      <c r="N580" s="24"/>
      <c r="O580" s="24"/>
      <c r="P580" s="24"/>
      <c r="Q580" s="24"/>
      <c r="R580" s="24"/>
      <c r="S580" s="24"/>
      <c r="T580" s="24"/>
      <c r="U580" s="24"/>
      <c r="V580" s="24"/>
      <c r="W580" s="24"/>
      <c r="X580" s="24"/>
      <c r="Y580" s="24"/>
      <c r="Z580" s="24"/>
      <c r="AA580" s="24"/>
    </row>
    <row r="581">
      <c r="A581" s="24"/>
      <c r="B581" s="24"/>
      <c r="C581" s="24"/>
      <c r="D581" s="24"/>
      <c r="E581" s="24"/>
      <c r="F581" s="27"/>
      <c r="G581" s="49"/>
      <c r="H581" s="24"/>
      <c r="I581" s="24"/>
      <c r="J581" s="24"/>
      <c r="K581" s="24"/>
      <c r="L581" s="24"/>
      <c r="M581" s="24"/>
      <c r="N581" s="24"/>
      <c r="O581" s="24"/>
      <c r="P581" s="24"/>
      <c r="Q581" s="24"/>
      <c r="R581" s="24"/>
      <c r="S581" s="24"/>
      <c r="T581" s="24"/>
      <c r="U581" s="24"/>
      <c r="V581" s="24"/>
      <c r="W581" s="24"/>
      <c r="X581" s="24"/>
      <c r="Y581" s="24"/>
      <c r="Z581" s="24"/>
      <c r="AA581" s="24"/>
    </row>
    <row r="582">
      <c r="A582" s="24"/>
      <c r="B582" s="24"/>
      <c r="C582" s="24"/>
      <c r="D582" s="24"/>
      <c r="E582" s="24"/>
      <c r="F582" s="27"/>
      <c r="G582" s="49"/>
      <c r="H582" s="24"/>
      <c r="I582" s="24"/>
      <c r="J582" s="24"/>
      <c r="K582" s="24"/>
      <c r="L582" s="24"/>
      <c r="M582" s="24"/>
      <c r="N582" s="24"/>
      <c r="O582" s="24"/>
      <c r="P582" s="24"/>
      <c r="Q582" s="24"/>
      <c r="R582" s="24"/>
      <c r="S582" s="24"/>
      <c r="T582" s="24"/>
      <c r="U582" s="24"/>
      <c r="V582" s="24"/>
      <c r="W582" s="24"/>
      <c r="X582" s="24"/>
      <c r="Y582" s="24"/>
      <c r="Z582" s="24"/>
      <c r="AA582" s="24"/>
    </row>
    <row r="583">
      <c r="A583" s="24"/>
      <c r="B583" s="24"/>
      <c r="C583" s="24"/>
      <c r="D583" s="24"/>
      <c r="E583" s="24"/>
      <c r="F583" s="27"/>
      <c r="G583" s="49"/>
      <c r="H583" s="24"/>
      <c r="I583" s="24"/>
      <c r="J583" s="24"/>
      <c r="K583" s="24"/>
      <c r="L583" s="24"/>
      <c r="M583" s="24"/>
      <c r="N583" s="24"/>
      <c r="O583" s="24"/>
      <c r="P583" s="24"/>
      <c r="Q583" s="24"/>
      <c r="R583" s="24"/>
      <c r="S583" s="24"/>
      <c r="T583" s="24"/>
      <c r="U583" s="24"/>
      <c r="V583" s="24"/>
      <c r="W583" s="24"/>
      <c r="X583" s="24"/>
      <c r="Y583" s="24"/>
      <c r="Z583" s="24"/>
      <c r="AA583" s="24"/>
    </row>
    <row r="584">
      <c r="A584" s="24"/>
      <c r="B584" s="24"/>
      <c r="C584" s="24"/>
      <c r="D584" s="24"/>
      <c r="E584" s="24"/>
      <c r="F584" s="27"/>
      <c r="G584" s="49"/>
      <c r="H584" s="24"/>
      <c r="I584" s="24"/>
      <c r="J584" s="24"/>
      <c r="K584" s="24"/>
      <c r="L584" s="24"/>
      <c r="M584" s="24"/>
      <c r="N584" s="24"/>
      <c r="O584" s="24"/>
      <c r="P584" s="24"/>
      <c r="Q584" s="24"/>
      <c r="R584" s="24"/>
      <c r="S584" s="24"/>
      <c r="T584" s="24"/>
      <c r="U584" s="24"/>
      <c r="V584" s="24"/>
      <c r="W584" s="24"/>
      <c r="X584" s="24"/>
      <c r="Y584" s="24"/>
      <c r="Z584" s="24"/>
      <c r="AA584" s="24"/>
    </row>
    <row r="585">
      <c r="A585" s="24"/>
      <c r="B585" s="24"/>
      <c r="C585" s="24"/>
      <c r="D585" s="24"/>
      <c r="E585" s="24"/>
      <c r="F585" s="27"/>
      <c r="G585" s="49"/>
      <c r="H585" s="24"/>
      <c r="I585" s="24"/>
      <c r="J585" s="24"/>
      <c r="K585" s="24"/>
      <c r="L585" s="24"/>
      <c r="M585" s="24"/>
      <c r="N585" s="24"/>
      <c r="O585" s="24"/>
      <c r="P585" s="24"/>
      <c r="Q585" s="24"/>
      <c r="R585" s="24"/>
      <c r="S585" s="24"/>
      <c r="T585" s="24"/>
      <c r="U585" s="24"/>
      <c r="V585" s="24"/>
      <c r="W585" s="24"/>
      <c r="X585" s="24"/>
      <c r="Y585" s="24"/>
      <c r="Z585" s="24"/>
      <c r="AA585" s="24"/>
    </row>
    <row r="586">
      <c r="A586" s="24"/>
      <c r="B586" s="24"/>
      <c r="C586" s="24"/>
      <c r="D586" s="24"/>
      <c r="E586" s="24"/>
      <c r="F586" s="27"/>
      <c r="G586" s="49"/>
      <c r="H586" s="24"/>
      <c r="I586" s="24"/>
      <c r="J586" s="24"/>
      <c r="K586" s="24"/>
      <c r="L586" s="24"/>
      <c r="M586" s="24"/>
      <c r="N586" s="24"/>
      <c r="O586" s="24"/>
      <c r="P586" s="24"/>
      <c r="Q586" s="24"/>
      <c r="R586" s="24"/>
      <c r="S586" s="24"/>
      <c r="T586" s="24"/>
      <c r="U586" s="24"/>
      <c r="V586" s="24"/>
      <c r="W586" s="24"/>
      <c r="X586" s="24"/>
      <c r="Y586" s="24"/>
      <c r="Z586" s="24"/>
      <c r="AA586" s="24"/>
    </row>
    <row r="587">
      <c r="A587" s="24"/>
      <c r="B587" s="24"/>
      <c r="C587" s="24"/>
      <c r="D587" s="24"/>
      <c r="E587" s="24"/>
      <c r="F587" s="27"/>
      <c r="G587" s="49"/>
      <c r="H587" s="24"/>
      <c r="I587" s="24"/>
      <c r="J587" s="24"/>
      <c r="K587" s="24"/>
      <c r="L587" s="24"/>
      <c r="M587" s="24"/>
      <c r="N587" s="24"/>
      <c r="O587" s="24"/>
      <c r="P587" s="24"/>
      <c r="Q587" s="24"/>
      <c r="R587" s="24"/>
      <c r="S587" s="24"/>
      <c r="T587" s="24"/>
      <c r="U587" s="24"/>
      <c r="V587" s="24"/>
      <c r="W587" s="24"/>
      <c r="X587" s="24"/>
      <c r="Y587" s="24"/>
      <c r="Z587" s="24"/>
      <c r="AA587" s="24"/>
    </row>
    <row r="588">
      <c r="A588" s="24"/>
      <c r="B588" s="24"/>
      <c r="C588" s="24"/>
      <c r="D588" s="24"/>
      <c r="E588" s="24"/>
      <c r="F588" s="27"/>
      <c r="G588" s="49"/>
      <c r="H588" s="24"/>
      <c r="I588" s="24"/>
      <c r="J588" s="24"/>
      <c r="K588" s="24"/>
      <c r="L588" s="24"/>
      <c r="M588" s="24"/>
      <c r="N588" s="24"/>
      <c r="O588" s="24"/>
      <c r="P588" s="24"/>
      <c r="Q588" s="24"/>
      <c r="R588" s="24"/>
      <c r="S588" s="24"/>
      <c r="T588" s="24"/>
      <c r="U588" s="24"/>
      <c r="V588" s="24"/>
      <c r="W588" s="24"/>
      <c r="X588" s="24"/>
      <c r="Y588" s="24"/>
      <c r="Z588" s="24"/>
      <c r="AA588" s="24"/>
    </row>
    <row r="589">
      <c r="A589" s="24"/>
      <c r="B589" s="24"/>
      <c r="C589" s="24"/>
      <c r="D589" s="24"/>
      <c r="E589" s="24"/>
      <c r="F589" s="27"/>
      <c r="G589" s="49"/>
      <c r="H589" s="24"/>
      <c r="I589" s="24"/>
      <c r="J589" s="24"/>
      <c r="K589" s="24"/>
      <c r="L589" s="24"/>
      <c r="M589" s="24"/>
      <c r="N589" s="24"/>
      <c r="O589" s="24"/>
      <c r="P589" s="24"/>
      <c r="Q589" s="24"/>
      <c r="R589" s="24"/>
      <c r="S589" s="24"/>
      <c r="T589" s="24"/>
      <c r="U589" s="24"/>
      <c r="V589" s="24"/>
      <c r="W589" s="24"/>
      <c r="X589" s="24"/>
      <c r="Y589" s="24"/>
      <c r="Z589" s="24"/>
      <c r="AA589" s="24"/>
    </row>
    <row r="590">
      <c r="A590" s="24"/>
      <c r="B590" s="24"/>
      <c r="C590" s="24"/>
      <c r="D590" s="24"/>
      <c r="E590" s="24"/>
      <c r="F590" s="27"/>
      <c r="G590" s="49"/>
      <c r="H590" s="24"/>
      <c r="I590" s="24"/>
      <c r="J590" s="24"/>
      <c r="K590" s="24"/>
      <c r="L590" s="24"/>
      <c r="M590" s="24"/>
      <c r="N590" s="24"/>
      <c r="O590" s="24"/>
      <c r="P590" s="24"/>
      <c r="Q590" s="24"/>
      <c r="R590" s="24"/>
      <c r="S590" s="24"/>
      <c r="T590" s="24"/>
      <c r="U590" s="24"/>
      <c r="V590" s="24"/>
      <c r="W590" s="24"/>
      <c r="X590" s="24"/>
      <c r="Y590" s="24"/>
      <c r="Z590" s="24"/>
      <c r="AA590" s="24"/>
    </row>
    <row r="591">
      <c r="A591" s="24"/>
      <c r="B591" s="24"/>
      <c r="C591" s="24"/>
      <c r="D591" s="24"/>
      <c r="E591" s="24"/>
      <c r="F591" s="27"/>
      <c r="G591" s="49"/>
      <c r="H591" s="24"/>
      <c r="I591" s="24"/>
      <c r="J591" s="24"/>
      <c r="K591" s="24"/>
      <c r="L591" s="24"/>
      <c r="M591" s="24"/>
      <c r="N591" s="24"/>
      <c r="O591" s="24"/>
      <c r="P591" s="24"/>
      <c r="Q591" s="24"/>
      <c r="R591" s="24"/>
      <c r="S591" s="24"/>
      <c r="T591" s="24"/>
      <c r="U591" s="24"/>
      <c r="V591" s="24"/>
      <c r="W591" s="24"/>
      <c r="X591" s="24"/>
      <c r="Y591" s="24"/>
      <c r="Z591" s="24"/>
      <c r="AA591" s="24"/>
    </row>
    <row r="592">
      <c r="A592" s="24"/>
      <c r="B592" s="24"/>
      <c r="C592" s="24"/>
      <c r="D592" s="24"/>
      <c r="E592" s="24"/>
      <c r="F592" s="27"/>
      <c r="G592" s="49"/>
      <c r="H592" s="24"/>
      <c r="I592" s="24"/>
      <c r="J592" s="24"/>
      <c r="K592" s="24"/>
      <c r="L592" s="24"/>
      <c r="M592" s="24"/>
      <c r="N592" s="24"/>
      <c r="O592" s="24"/>
      <c r="P592" s="24"/>
      <c r="Q592" s="24"/>
      <c r="R592" s="24"/>
      <c r="S592" s="24"/>
      <c r="T592" s="24"/>
      <c r="U592" s="24"/>
      <c r="V592" s="24"/>
      <c r="W592" s="24"/>
      <c r="X592" s="24"/>
      <c r="Y592" s="24"/>
      <c r="Z592" s="24"/>
      <c r="AA592" s="24"/>
    </row>
    <row r="593">
      <c r="A593" s="24"/>
      <c r="B593" s="24"/>
      <c r="C593" s="24"/>
      <c r="D593" s="24"/>
      <c r="E593" s="24"/>
      <c r="F593" s="27"/>
      <c r="G593" s="49"/>
      <c r="H593" s="24"/>
      <c r="I593" s="24"/>
      <c r="J593" s="24"/>
      <c r="K593" s="24"/>
      <c r="L593" s="24"/>
      <c r="M593" s="24"/>
      <c r="N593" s="24"/>
      <c r="O593" s="24"/>
      <c r="P593" s="24"/>
      <c r="Q593" s="24"/>
      <c r="R593" s="24"/>
      <c r="S593" s="24"/>
      <c r="T593" s="24"/>
      <c r="U593" s="24"/>
      <c r="V593" s="24"/>
      <c r="W593" s="24"/>
      <c r="X593" s="24"/>
      <c r="Y593" s="24"/>
      <c r="Z593" s="24"/>
      <c r="AA593" s="24"/>
    </row>
    <row r="594">
      <c r="A594" s="24"/>
      <c r="B594" s="24"/>
      <c r="C594" s="24"/>
      <c r="D594" s="24"/>
      <c r="E594" s="24"/>
      <c r="F594" s="27"/>
      <c r="G594" s="49"/>
      <c r="H594" s="24"/>
      <c r="I594" s="24"/>
      <c r="J594" s="24"/>
      <c r="K594" s="24"/>
      <c r="L594" s="24"/>
      <c r="M594" s="24"/>
      <c r="N594" s="24"/>
      <c r="O594" s="24"/>
      <c r="P594" s="24"/>
      <c r="Q594" s="24"/>
      <c r="R594" s="24"/>
      <c r="S594" s="24"/>
      <c r="T594" s="24"/>
      <c r="U594" s="24"/>
      <c r="V594" s="24"/>
      <c r="W594" s="24"/>
      <c r="X594" s="24"/>
      <c r="Y594" s="24"/>
      <c r="Z594" s="24"/>
      <c r="AA594" s="24"/>
    </row>
    <row r="595">
      <c r="A595" s="24"/>
      <c r="B595" s="24"/>
      <c r="C595" s="24"/>
      <c r="D595" s="24"/>
      <c r="E595" s="24"/>
      <c r="F595" s="27"/>
      <c r="G595" s="49"/>
      <c r="H595" s="24"/>
      <c r="I595" s="24"/>
      <c r="J595" s="24"/>
      <c r="K595" s="24"/>
      <c r="L595" s="24"/>
      <c r="M595" s="24"/>
      <c r="N595" s="24"/>
      <c r="O595" s="24"/>
      <c r="P595" s="24"/>
      <c r="Q595" s="24"/>
      <c r="R595" s="24"/>
      <c r="S595" s="24"/>
      <c r="T595" s="24"/>
      <c r="U595" s="24"/>
      <c r="V595" s="24"/>
      <c r="W595" s="24"/>
      <c r="X595" s="24"/>
      <c r="Y595" s="24"/>
      <c r="Z595" s="24"/>
      <c r="AA595" s="24"/>
    </row>
    <row r="596">
      <c r="A596" s="24"/>
      <c r="B596" s="24"/>
      <c r="C596" s="24"/>
      <c r="D596" s="24"/>
      <c r="E596" s="24"/>
      <c r="F596" s="27"/>
      <c r="G596" s="49"/>
      <c r="H596" s="24"/>
      <c r="I596" s="24"/>
      <c r="J596" s="24"/>
      <c r="K596" s="24"/>
      <c r="L596" s="24"/>
      <c r="M596" s="24"/>
      <c r="N596" s="24"/>
      <c r="O596" s="24"/>
      <c r="P596" s="24"/>
      <c r="Q596" s="24"/>
      <c r="R596" s="24"/>
      <c r="S596" s="24"/>
      <c r="T596" s="24"/>
      <c r="U596" s="24"/>
      <c r="V596" s="24"/>
      <c r="W596" s="24"/>
      <c r="X596" s="24"/>
      <c r="Y596" s="24"/>
      <c r="Z596" s="24"/>
      <c r="AA596" s="24"/>
    </row>
    <row r="597">
      <c r="A597" s="24"/>
      <c r="B597" s="24"/>
      <c r="C597" s="24"/>
      <c r="D597" s="24"/>
      <c r="E597" s="24"/>
      <c r="F597" s="27"/>
      <c r="G597" s="49"/>
      <c r="H597" s="24"/>
      <c r="I597" s="24"/>
      <c r="J597" s="24"/>
      <c r="K597" s="24"/>
      <c r="L597" s="24"/>
      <c r="M597" s="24"/>
      <c r="N597" s="24"/>
      <c r="O597" s="24"/>
      <c r="P597" s="24"/>
      <c r="Q597" s="24"/>
      <c r="R597" s="24"/>
      <c r="S597" s="24"/>
      <c r="T597" s="24"/>
      <c r="U597" s="24"/>
      <c r="V597" s="24"/>
      <c r="W597" s="24"/>
      <c r="X597" s="24"/>
      <c r="Y597" s="24"/>
      <c r="Z597" s="24"/>
      <c r="AA597" s="24"/>
    </row>
    <row r="598">
      <c r="A598" s="24"/>
      <c r="B598" s="24"/>
      <c r="C598" s="24"/>
      <c r="D598" s="24"/>
      <c r="E598" s="24"/>
      <c r="F598" s="27"/>
      <c r="G598" s="49"/>
      <c r="H598" s="24"/>
      <c r="I598" s="24"/>
      <c r="J598" s="24"/>
      <c r="K598" s="24"/>
      <c r="L598" s="24"/>
      <c r="M598" s="24"/>
      <c r="N598" s="24"/>
      <c r="O598" s="24"/>
      <c r="P598" s="24"/>
      <c r="Q598" s="24"/>
      <c r="R598" s="24"/>
      <c r="S598" s="24"/>
      <c r="T598" s="24"/>
      <c r="U598" s="24"/>
      <c r="V598" s="24"/>
      <c r="W598" s="24"/>
      <c r="X598" s="24"/>
      <c r="Y598" s="24"/>
      <c r="Z598" s="24"/>
      <c r="AA598" s="24"/>
    </row>
    <row r="599">
      <c r="A599" s="24"/>
      <c r="B599" s="24"/>
      <c r="C599" s="24"/>
      <c r="D599" s="24"/>
      <c r="E599" s="24"/>
      <c r="F599" s="27"/>
      <c r="G599" s="49"/>
      <c r="H599" s="24"/>
      <c r="I599" s="24"/>
      <c r="J599" s="24"/>
      <c r="K599" s="24"/>
      <c r="L599" s="24"/>
      <c r="M599" s="24"/>
      <c r="N599" s="24"/>
      <c r="O599" s="24"/>
      <c r="P599" s="24"/>
      <c r="Q599" s="24"/>
      <c r="R599" s="24"/>
      <c r="S599" s="24"/>
      <c r="T599" s="24"/>
      <c r="U599" s="24"/>
      <c r="V599" s="24"/>
      <c r="W599" s="24"/>
      <c r="X599" s="24"/>
      <c r="Y599" s="24"/>
      <c r="Z599" s="24"/>
      <c r="AA599" s="24"/>
    </row>
    <row r="600">
      <c r="A600" s="24"/>
      <c r="B600" s="24"/>
      <c r="C600" s="24"/>
      <c r="D600" s="24"/>
      <c r="E600" s="24"/>
      <c r="F600" s="27"/>
      <c r="G600" s="49"/>
      <c r="H600" s="24"/>
      <c r="I600" s="24"/>
      <c r="J600" s="24"/>
      <c r="K600" s="24"/>
      <c r="L600" s="24"/>
      <c r="M600" s="24"/>
      <c r="N600" s="24"/>
      <c r="O600" s="24"/>
      <c r="P600" s="24"/>
      <c r="Q600" s="24"/>
      <c r="R600" s="24"/>
      <c r="S600" s="24"/>
      <c r="T600" s="24"/>
      <c r="U600" s="24"/>
      <c r="V600" s="24"/>
      <c r="W600" s="24"/>
      <c r="X600" s="24"/>
      <c r="Y600" s="24"/>
      <c r="Z600" s="24"/>
      <c r="AA600" s="24"/>
    </row>
    <row r="601">
      <c r="A601" s="24"/>
      <c r="B601" s="24"/>
      <c r="C601" s="24"/>
      <c r="D601" s="24"/>
      <c r="E601" s="24"/>
      <c r="F601" s="27"/>
      <c r="G601" s="49"/>
      <c r="H601" s="24"/>
      <c r="I601" s="24"/>
      <c r="J601" s="24"/>
      <c r="K601" s="24"/>
      <c r="L601" s="24"/>
      <c r="M601" s="24"/>
      <c r="N601" s="24"/>
      <c r="O601" s="24"/>
      <c r="P601" s="24"/>
      <c r="Q601" s="24"/>
      <c r="R601" s="24"/>
      <c r="S601" s="24"/>
      <c r="T601" s="24"/>
      <c r="U601" s="24"/>
      <c r="V601" s="24"/>
      <c r="W601" s="24"/>
      <c r="X601" s="24"/>
      <c r="Y601" s="24"/>
      <c r="Z601" s="24"/>
      <c r="AA601" s="24"/>
    </row>
    <row r="602">
      <c r="A602" s="24"/>
      <c r="B602" s="24"/>
      <c r="C602" s="24"/>
      <c r="D602" s="24"/>
      <c r="E602" s="24"/>
      <c r="F602" s="27"/>
      <c r="G602" s="49"/>
      <c r="H602" s="24"/>
      <c r="I602" s="24"/>
      <c r="J602" s="24"/>
      <c r="K602" s="24"/>
      <c r="L602" s="24"/>
      <c r="M602" s="24"/>
      <c r="N602" s="24"/>
      <c r="O602" s="24"/>
      <c r="P602" s="24"/>
      <c r="Q602" s="24"/>
      <c r="R602" s="24"/>
      <c r="S602" s="24"/>
      <c r="T602" s="24"/>
      <c r="U602" s="24"/>
      <c r="V602" s="24"/>
      <c r="W602" s="24"/>
      <c r="X602" s="24"/>
      <c r="Y602" s="24"/>
      <c r="Z602" s="24"/>
      <c r="AA602" s="24"/>
    </row>
    <row r="603">
      <c r="A603" s="24"/>
      <c r="B603" s="24"/>
      <c r="C603" s="24"/>
      <c r="D603" s="24"/>
      <c r="E603" s="24"/>
      <c r="F603" s="27"/>
      <c r="G603" s="49"/>
      <c r="H603" s="24"/>
      <c r="I603" s="24"/>
      <c r="J603" s="24"/>
      <c r="K603" s="24"/>
      <c r="L603" s="24"/>
      <c r="M603" s="24"/>
      <c r="N603" s="24"/>
      <c r="O603" s="24"/>
      <c r="P603" s="24"/>
      <c r="Q603" s="24"/>
      <c r="R603" s="24"/>
      <c r="S603" s="24"/>
      <c r="T603" s="24"/>
      <c r="U603" s="24"/>
      <c r="V603" s="24"/>
      <c r="W603" s="24"/>
      <c r="X603" s="24"/>
      <c r="Y603" s="24"/>
      <c r="Z603" s="24"/>
      <c r="AA603" s="24"/>
    </row>
    <row r="604">
      <c r="A604" s="24"/>
      <c r="B604" s="24"/>
      <c r="C604" s="24"/>
      <c r="D604" s="24"/>
      <c r="E604" s="24"/>
      <c r="F604" s="27"/>
      <c r="G604" s="49"/>
      <c r="H604" s="24"/>
      <c r="I604" s="24"/>
      <c r="J604" s="24"/>
      <c r="K604" s="24"/>
      <c r="L604" s="24"/>
      <c r="M604" s="24"/>
      <c r="N604" s="24"/>
      <c r="O604" s="24"/>
      <c r="P604" s="24"/>
      <c r="Q604" s="24"/>
      <c r="R604" s="24"/>
      <c r="S604" s="24"/>
      <c r="T604" s="24"/>
      <c r="U604" s="24"/>
      <c r="V604" s="24"/>
      <c r="W604" s="24"/>
      <c r="X604" s="24"/>
      <c r="Y604" s="24"/>
      <c r="Z604" s="24"/>
      <c r="AA604" s="24"/>
    </row>
    <row r="605">
      <c r="A605" s="24"/>
      <c r="B605" s="24"/>
      <c r="C605" s="24"/>
      <c r="D605" s="24"/>
      <c r="E605" s="24"/>
      <c r="F605" s="27"/>
      <c r="G605" s="49"/>
      <c r="H605" s="24"/>
      <c r="I605" s="24"/>
      <c r="J605" s="24"/>
      <c r="K605" s="24"/>
      <c r="L605" s="24"/>
      <c r="M605" s="24"/>
      <c r="N605" s="24"/>
      <c r="O605" s="24"/>
      <c r="P605" s="24"/>
      <c r="Q605" s="24"/>
      <c r="R605" s="24"/>
      <c r="S605" s="24"/>
      <c r="T605" s="24"/>
      <c r="U605" s="24"/>
      <c r="V605" s="24"/>
      <c r="W605" s="24"/>
      <c r="X605" s="24"/>
      <c r="Y605" s="24"/>
      <c r="Z605" s="24"/>
      <c r="AA605" s="24"/>
    </row>
    <row r="606">
      <c r="A606" s="24"/>
      <c r="B606" s="24"/>
      <c r="C606" s="24"/>
      <c r="D606" s="24"/>
      <c r="E606" s="24"/>
      <c r="F606" s="27"/>
      <c r="G606" s="49"/>
      <c r="H606" s="24"/>
      <c r="I606" s="24"/>
      <c r="J606" s="24"/>
      <c r="K606" s="24"/>
      <c r="L606" s="24"/>
      <c r="M606" s="24"/>
      <c r="N606" s="24"/>
      <c r="O606" s="24"/>
      <c r="P606" s="24"/>
      <c r="Q606" s="24"/>
      <c r="R606" s="24"/>
      <c r="S606" s="24"/>
      <c r="T606" s="24"/>
      <c r="U606" s="24"/>
      <c r="V606" s="24"/>
      <c r="W606" s="24"/>
      <c r="X606" s="24"/>
      <c r="Y606" s="24"/>
      <c r="Z606" s="24"/>
      <c r="AA606" s="24"/>
    </row>
    <row r="607">
      <c r="A607" s="24"/>
      <c r="B607" s="24"/>
      <c r="C607" s="24"/>
      <c r="D607" s="24"/>
      <c r="E607" s="24"/>
      <c r="F607" s="27"/>
      <c r="G607" s="49"/>
      <c r="H607" s="24"/>
      <c r="I607" s="24"/>
      <c r="J607" s="24"/>
      <c r="K607" s="24"/>
      <c r="L607" s="24"/>
      <c r="M607" s="24"/>
      <c r="N607" s="24"/>
      <c r="O607" s="24"/>
      <c r="P607" s="24"/>
      <c r="Q607" s="24"/>
      <c r="R607" s="24"/>
      <c r="S607" s="24"/>
      <c r="T607" s="24"/>
      <c r="U607" s="24"/>
      <c r="V607" s="24"/>
      <c r="W607" s="24"/>
      <c r="X607" s="24"/>
      <c r="Y607" s="24"/>
      <c r="Z607" s="24"/>
      <c r="AA607" s="24"/>
    </row>
    <row r="608">
      <c r="A608" s="24"/>
      <c r="B608" s="24"/>
      <c r="C608" s="24"/>
      <c r="D608" s="24"/>
      <c r="E608" s="24"/>
      <c r="F608" s="27"/>
      <c r="G608" s="49"/>
      <c r="H608" s="24"/>
      <c r="I608" s="24"/>
      <c r="J608" s="24"/>
      <c r="K608" s="24"/>
      <c r="L608" s="24"/>
      <c r="M608" s="24"/>
      <c r="N608" s="24"/>
      <c r="O608" s="24"/>
      <c r="P608" s="24"/>
      <c r="Q608" s="24"/>
      <c r="R608" s="24"/>
      <c r="S608" s="24"/>
      <c r="T608" s="24"/>
      <c r="U608" s="24"/>
      <c r="V608" s="24"/>
      <c r="W608" s="24"/>
      <c r="X608" s="24"/>
      <c r="Y608" s="24"/>
      <c r="Z608" s="24"/>
      <c r="AA608" s="24"/>
    </row>
    <row r="609">
      <c r="A609" s="24"/>
      <c r="B609" s="24"/>
      <c r="C609" s="24"/>
      <c r="D609" s="24"/>
      <c r="E609" s="24"/>
      <c r="F609" s="27"/>
      <c r="G609" s="49"/>
      <c r="H609" s="24"/>
      <c r="I609" s="24"/>
      <c r="J609" s="24"/>
      <c r="K609" s="24"/>
      <c r="L609" s="24"/>
      <c r="M609" s="24"/>
      <c r="N609" s="24"/>
      <c r="O609" s="24"/>
      <c r="P609" s="24"/>
      <c r="Q609" s="24"/>
      <c r="R609" s="24"/>
      <c r="S609" s="24"/>
      <c r="T609" s="24"/>
      <c r="U609" s="24"/>
      <c r="V609" s="24"/>
      <c r="W609" s="24"/>
      <c r="X609" s="24"/>
      <c r="Y609" s="24"/>
      <c r="Z609" s="24"/>
      <c r="AA609" s="24"/>
    </row>
    <row r="610">
      <c r="A610" s="24"/>
      <c r="B610" s="24"/>
      <c r="C610" s="24"/>
      <c r="D610" s="24"/>
      <c r="E610" s="24"/>
      <c r="F610" s="27"/>
      <c r="G610" s="49"/>
      <c r="H610" s="24"/>
      <c r="I610" s="24"/>
      <c r="J610" s="24"/>
      <c r="K610" s="24"/>
      <c r="L610" s="24"/>
      <c r="M610" s="24"/>
      <c r="N610" s="24"/>
      <c r="O610" s="24"/>
      <c r="P610" s="24"/>
      <c r="Q610" s="24"/>
      <c r="R610" s="24"/>
      <c r="S610" s="24"/>
      <c r="T610" s="24"/>
      <c r="U610" s="24"/>
      <c r="V610" s="24"/>
      <c r="W610" s="24"/>
      <c r="X610" s="24"/>
      <c r="Y610" s="24"/>
      <c r="Z610" s="24"/>
      <c r="AA610" s="24"/>
    </row>
    <row r="611">
      <c r="A611" s="24"/>
      <c r="B611" s="24"/>
      <c r="C611" s="24"/>
      <c r="D611" s="24"/>
      <c r="E611" s="24"/>
      <c r="F611" s="27"/>
      <c r="G611" s="49"/>
      <c r="H611" s="24"/>
      <c r="I611" s="24"/>
      <c r="J611" s="24"/>
      <c r="K611" s="24"/>
      <c r="L611" s="24"/>
      <c r="M611" s="24"/>
      <c r="N611" s="24"/>
      <c r="O611" s="24"/>
      <c r="P611" s="24"/>
      <c r="Q611" s="24"/>
      <c r="R611" s="24"/>
      <c r="S611" s="24"/>
      <c r="T611" s="24"/>
      <c r="U611" s="24"/>
      <c r="V611" s="24"/>
      <c r="W611" s="24"/>
      <c r="X611" s="24"/>
      <c r="Y611" s="24"/>
      <c r="Z611" s="24"/>
      <c r="AA611" s="24"/>
    </row>
    <row r="612">
      <c r="A612" s="24"/>
      <c r="B612" s="24"/>
      <c r="C612" s="24"/>
      <c r="D612" s="24"/>
      <c r="E612" s="24"/>
      <c r="F612" s="27"/>
      <c r="G612" s="49"/>
      <c r="H612" s="24"/>
      <c r="I612" s="24"/>
      <c r="J612" s="24"/>
      <c r="K612" s="24"/>
      <c r="L612" s="24"/>
      <c r="M612" s="24"/>
      <c r="N612" s="24"/>
      <c r="O612" s="24"/>
      <c r="P612" s="24"/>
      <c r="Q612" s="24"/>
      <c r="R612" s="24"/>
      <c r="S612" s="24"/>
      <c r="T612" s="24"/>
      <c r="U612" s="24"/>
      <c r="V612" s="24"/>
      <c r="W612" s="24"/>
      <c r="X612" s="24"/>
      <c r="Y612" s="24"/>
      <c r="Z612" s="24"/>
      <c r="AA612" s="24"/>
    </row>
    <row r="613">
      <c r="A613" s="24"/>
      <c r="B613" s="24"/>
      <c r="C613" s="24"/>
      <c r="D613" s="24"/>
      <c r="E613" s="24"/>
      <c r="F613" s="27"/>
      <c r="G613" s="49"/>
      <c r="H613" s="24"/>
      <c r="I613" s="24"/>
      <c r="J613" s="24"/>
      <c r="K613" s="24"/>
      <c r="L613" s="24"/>
      <c r="M613" s="24"/>
      <c r="N613" s="24"/>
      <c r="O613" s="24"/>
      <c r="P613" s="24"/>
      <c r="Q613" s="24"/>
      <c r="R613" s="24"/>
      <c r="S613" s="24"/>
      <c r="T613" s="24"/>
      <c r="U613" s="24"/>
      <c r="V613" s="24"/>
      <c r="W613" s="24"/>
      <c r="X613" s="24"/>
      <c r="Y613" s="24"/>
      <c r="Z613" s="24"/>
      <c r="AA613" s="24"/>
    </row>
    <row r="614">
      <c r="A614" s="24"/>
      <c r="B614" s="24"/>
      <c r="C614" s="24"/>
      <c r="D614" s="24"/>
      <c r="E614" s="24"/>
      <c r="F614" s="27"/>
      <c r="G614" s="49"/>
      <c r="H614" s="24"/>
      <c r="I614" s="24"/>
      <c r="J614" s="24"/>
      <c r="K614" s="24"/>
      <c r="L614" s="24"/>
      <c r="M614" s="24"/>
      <c r="N614" s="24"/>
      <c r="O614" s="24"/>
      <c r="P614" s="24"/>
      <c r="Q614" s="24"/>
      <c r="R614" s="24"/>
      <c r="S614" s="24"/>
      <c r="T614" s="24"/>
      <c r="U614" s="24"/>
      <c r="V614" s="24"/>
      <c r="W614" s="24"/>
      <c r="X614" s="24"/>
      <c r="Y614" s="24"/>
      <c r="Z614" s="24"/>
      <c r="AA614" s="24"/>
    </row>
    <row r="615">
      <c r="A615" s="24"/>
      <c r="B615" s="24"/>
      <c r="C615" s="24"/>
      <c r="D615" s="24"/>
      <c r="E615" s="24"/>
      <c r="F615" s="27"/>
      <c r="G615" s="49"/>
      <c r="H615" s="24"/>
      <c r="I615" s="24"/>
      <c r="J615" s="24"/>
      <c r="K615" s="24"/>
      <c r="L615" s="24"/>
      <c r="M615" s="24"/>
      <c r="N615" s="24"/>
      <c r="O615" s="24"/>
      <c r="P615" s="24"/>
      <c r="Q615" s="24"/>
      <c r="R615" s="24"/>
      <c r="S615" s="24"/>
      <c r="T615" s="24"/>
      <c r="U615" s="24"/>
      <c r="V615" s="24"/>
      <c r="W615" s="24"/>
      <c r="X615" s="24"/>
      <c r="Y615" s="24"/>
      <c r="Z615" s="24"/>
      <c r="AA615" s="24"/>
    </row>
    <row r="616">
      <c r="A616" s="24"/>
      <c r="B616" s="24"/>
      <c r="C616" s="24"/>
      <c r="D616" s="24"/>
      <c r="E616" s="24"/>
      <c r="F616" s="27"/>
      <c r="G616" s="49"/>
      <c r="H616" s="24"/>
      <c r="I616" s="24"/>
      <c r="J616" s="24"/>
      <c r="K616" s="24"/>
      <c r="L616" s="24"/>
      <c r="M616" s="24"/>
      <c r="N616" s="24"/>
      <c r="O616" s="24"/>
      <c r="P616" s="24"/>
      <c r="Q616" s="24"/>
      <c r="R616" s="24"/>
      <c r="S616" s="24"/>
      <c r="T616" s="24"/>
      <c r="U616" s="24"/>
      <c r="V616" s="24"/>
      <c r="W616" s="24"/>
      <c r="X616" s="24"/>
      <c r="Y616" s="24"/>
      <c r="Z616" s="24"/>
      <c r="AA616" s="24"/>
    </row>
    <row r="617">
      <c r="A617" s="24"/>
      <c r="B617" s="24"/>
      <c r="C617" s="24"/>
      <c r="D617" s="24"/>
      <c r="E617" s="24"/>
      <c r="F617" s="27"/>
      <c r="G617" s="49"/>
      <c r="H617" s="24"/>
      <c r="I617" s="24"/>
      <c r="J617" s="24"/>
      <c r="K617" s="24"/>
      <c r="L617" s="24"/>
      <c r="M617" s="24"/>
      <c r="N617" s="24"/>
      <c r="O617" s="24"/>
      <c r="P617" s="24"/>
      <c r="Q617" s="24"/>
      <c r="R617" s="24"/>
      <c r="S617" s="24"/>
      <c r="T617" s="24"/>
      <c r="U617" s="24"/>
      <c r="V617" s="24"/>
      <c r="W617" s="24"/>
      <c r="X617" s="24"/>
      <c r="Y617" s="24"/>
      <c r="Z617" s="24"/>
      <c r="AA617" s="24"/>
    </row>
    <row r="618">
      <c r="A618" s="24"/>
      <c r="B618" s="24"/>
      <c r="C618" s="24"/>
      <c r="D618" s="24"/>
      <c r="E618" s="24"/>
      <c r="F618" s="27"/>
      <c r="G618" s="49"/>
      <c r="H618" s="24"/>
      <c r="I618" s="24"/>
      <c r="J618" s="24"/>
      <c r="K618" s="24"/>
      <c r="L618" s="24"/>
      <c r="M618" s="24"/>
      <c r="N618" s="24"/>
      <c r="O618" s="24"/>
      <c r="P618" s="24"/>
      <c r="Q618" s="24"/>
      <c r="R618" s="24"/>
      <c r="S618" s="24"/>
      <c r="T618" s="24"/>
      <c r="U618" s="24"/>
      <c r="V618" s="24"/>
      <c r="W618" s="24"/>
      <c r="X618" s="24"/>
      <c r="Y618" s="24"/>
      <c r="Z618" s="24"/>
      <c r="AA618" s="24"/>
    </row>
    <row r="619">
      <c r="A619" s="24"/>
      <c r="B619" s="24"/>
      <c r="C619" s="24"/>
      <c r="D619" s="24"/>
      <c r="E619" s="24"/>
      <c r="F619" s="27"/>
      <c r="G619" s="49"/>
      <c r="H619" s="24"/>
      <c r="I619" s="24"/>
      <c r="J619" s="24"/>
      <c r="K619" s="24"/>
      <c r="L619" s="24"/>
      <c r="M619" s="24"/>
      <c r="N619" s="24"/>
      <c r="O619" s="24"/>
      <c r="P619" s="24"/>
      <c r="Q619" s="24"/>
      <c r="R619" s="24"/>
      <c r="S619" s="24"/>
      <c r="T619" s="24"/>
      <c r="U619" s="24"/>
      <c r="V619" s="24"/>
      <c r="W619" s="24"/>
      <c r="X619" s="24"/>
      <c r="Y619" s="24"/>
      <c r="Z619" s="24"/>
      <c r="AA619" s="24"/>
    </row>
    <row r="620">
      <c r="A620" s="24"/>
      <c r="B620" s="24"/>
      <c r="C620" s="24"/>
      <c r="D620" s="24"/>
      <c r="E620" s="24"/>
      <c r="F620" s="27"/>
      <c r="G620" s="49"/>
      <c r="H620" s="24"/>
      <c r="I620" s="24"/>
      <c r="J620" s="24"/>
      <c r="K620" s="24"/>
      <c r="L620" s="24"/>
      <c r="M620" s="24"/>
      <c r="N620" s="24"/>
      <c r="O620" s="24"/>
      <c r="P620" s="24"/>
      <c r="Q620" s="24"/>
      <c r="R620" s="24"/>
      <c r="S620" s="24"/>
      <c r="T620" s="24"/>
      <c r="U620" s="24"/>
      <c r="V620" s="24"/>
      <c r="W620" s="24"/>
      <c r="X620" s="24"/>
      <c r="Y620" s="24"/>
      <c r="Z620" s="24"/>
      <c r="AA620" s="24"/>
    </row>
    <row r="621">
      <c r="A621" s="24"/>
      <c r="B621" s="24"/>
      <c r="C621" s="24"/>
      <c r="D621" s="24"/>
      <c r="E621" s="24"/>
      <c r="F621" s="27"/>
      <c r="G621" s="49"/>
      <c r="H621" s="24"/>
      <c r="I621" s="24"/>
      <c r="J621" s="24"/>
      <c r="K621" s="24"/>
      <c r="L621" s="24"/>
      <c r="M621" s="24"/>
      <c r="N621" s="24"/>
      <c r="O621" s="24"/>
      <c r="P621" s="24"/>
      <c r="Q621" s="24"/>
      <c r="R621" s="24"/>
      <c r="S621" s="24"/>
      <c r="T621" s="24"/>
      <c r="U621" s="24"/>
      <c r="V621" s="24"/>
      <c r="W621" s="24"/>
      <c r="X621" s="24"/>
      <c r="Y621" s="24"/>
      <c r="Z621" s="24"/>
      <c r="AA621" s="24"/>
    </row>
    <row r="622">
      <c r="A622" s="24"/>
      <c r="B622" s="24"/>
      <c r="C622" s="24"/>
      <c r="D622" s="24"/>
      <c r="E622" s="24"/>
      <c r="F622" s="27"/>
      <c r="G622" s="49"/>
      <c r="H622" s="24"/>
      <c r="I622" s="24"/>
      <c r="J622" s="24"/>
      <c r="K622" s="24"/>
      <c r="L622" s="24"/>
      <c r="M622" s="24"/>
      <c r="N622" s="24"/>
      <c r="O622" s="24"/>
      <c r="P622" s="24"/>
      <c r="Q622" s="24"/>
      <c r="R622" s="24"/>
      <c r="S622" s="24"/>
      <c r="T622" s="24"/>
      <c r="U622" s="24"/>
      <c r="V622" s="24"/>
      <c r="W622" s="24"/>
      <c r="X622" s="24"/>
      <c r="Y622" s="24"/>
      <c r="Z622" s="24"/>
      <c r="AA622" s="24"/>
    </row>
    <row r="623">
      <c r="A623" s="24"/>
      <c r="B623" s="24"/>
      <c r="C623" s="24"/>
      <c r="D623" s="24"/>
      <c r="E623" s="24"/>
      <c r="F623" s="27"/>
      <c r="G623" s="49"/>
      <c r="H623" s="24"/>
      <c r="I623" s="24"/>
      <c r="J623" s="24"/>
      <c r="K623" s="24"/>
      <c r="L623" s="24"/>
      <c r="M623" s="24"/>
      <c r="N623" s="24"/>
      <c r="O623" s="24"/>
      <c r="P623" s="24"/>
      <c r="Q623" s="24"/>
      <c r="R623" s="24"/>
      <c r="S623" s="24"/>
      <c r="T623" s="24"/>
      <c r="U623" s="24"/>
      <c r="V623" s="24"/>
      <c r="W623" s="24"/>
      <c r="X623" s="24"/>
      <c r="Y623" s="24"/>
      <c r="Z623" s="24"/>
      <c r="AA623" s="24"/>
    </row>
    <row r="624">
      <c r="A624" s="24"/>
      <c r="B624" s="24"/>
      <c r="C624" s="24"/>
      <c r="D624" s="24"/>
      <c r="E624" s="24"/>
      <c r="F624" s="27"/>
      <c r="G624" s="49"/>
      <c r="H624" s="24"/>
      <c r="I624" s="24"/>
      <c r="J624" s="24"/>
      <c r="K624" s="24"/>
      <c r="L624" s="24"/>
      <c r="M624" s="24"/>
      <c r="N624" s="24"/>
      <c r="O624" s="24"/>
      <c r="P624" s="24"/>
      <c r="Q624" s="24"/>
      <c r="R624" s="24"/>
      <c r="S624" s="24"/>
      <c r="T624" s="24"/>
      <c r="U624" s="24"/>
      <c r="V624" s="24"/>
      <c r="W624" s="24"/>
      <c r="X624" s="24"/>
      <c r="Y624" s="24"/>
      <c r="Z624" s="24"/>
      <c r="AA624" s="24"/>
    </row>
    <row r="625">
      <c r="A625" s="24"/>
      <c r="B625" s="24"/>
      <c r="C625" s="24"/>
      <c r="D625" s="24"/>
      <c r="E625" s="24"/>
      <c r="F625" s="27"/>
      <c r="G625" s="49"/>
      <c r="H625" s="24"/>
      <c r="I625" s="24"/>
      <c r="J625" s="24"/>
      <c r="K625" s="24"/>
      <c r="L625" s="24"/>
      <c r="M625" s="24"/>
      <c r="N625" s="24"/>
      <c r="O625" s="24"/>
      <c r="P625" s="24"/>
      <c r="Q625" s="24"/>
      <c r="R625" s="24"/>
      <c r="S625" s="24"/>
      <c r="T625" s="24"/>
      <c r="U625" s="24"/>
      <c r="V625" s="24"/>
      <c r="W625" s="24"/>
      <c r="X625" s="24"/>
      <c r="Y625" s="24"/>
      <c r="Z625" s="24"/>
      <c r="AA625" s="24"/>
    </row>
    <row r="626">
      <c r="A626" s="24"/>
      <c r="B626" s="24"/>
      <c r="C626" s="24"/>
      <c r="D626" s="24"/>
      <c r="E626" s="24"/>
      <c r="F626" s="27"/>
      <c r="G626" s="49"/>
      <c r="H626" s="24"/>
      <c r="I626" s="24"/>
      <c r="J626" s="24"/>
      <c r="K626" s="24"/>
      <c r="L626" s="24"/>
      <c r="M626" s="24"/>
      <c r="N626" s="24"/>
      <c r="O626" s="24"/>
      <c r="P626" s="24"/>
      <c r="Q626" s="24"/>
      <c r="R626" s="24"/>
      <c r="S626" s="24"/>
      <c r="T626" s="24"/>
      <c r="U626" s="24"/>
      <c r="V626" s="24"/>
      <c r="W626" s="24"/>
      <c r="X626" s="24"/>
      <c r="Y626" s="24"/>
      <c r="Z626" s="24"/>
      <c r="AA626" s="24"/>
    </row>
    <row r="627">
      <c r="A627" s="24"/>
      <c r="B627" s="24"/>
      <c r="C627" s="24"/>
      <c r="D627" s="24"/>
      <c r="E627" s="24"/>
      <c r="F627" s="27"/>
      <c r="G627" s="49"/>
      <c r="H627" s="24"/>
      <c r="I627" s="24"/>
      <c r="J627" s="24"/>
      <c r="K627" s="24"/>
      <c r="L627" s="24"/>
      <c r="M627" s="24"/>
      <c r="N627" s="24"/>
      <c r="O627" s="24"/>
      <c r="P627" s="24"/>
      <c r="Q627" s="24"/>
      <c r="R627" s="24"/>
      <c r="S627" s="24"/>
      <c r="T627" s="24"/>
      <c r="U627" s="24"/>
      <c r="V627" s="24"/>
      <c r="W627" s="24"/>
      <c r="X627" s="24"/>
      <c r="Y627" s="24"/>
      <c r="Z627" s="24"/>
      <c r="AA627" s="24"/>
    </row>
    <row r="628">
      <c r="A628" s="24"/>
      <c r="B628" s="24"/>
      <c r="C628" s="24"/>
      <c r="D628" s="24"/>
      <c r="E628" s="24"/>
      <c r="F628" s="27"/>
      <c r="G628" s="49"/>
      <c r="H628" s="24"/>
      <c r="I628" s="24"/>
      <c r="J628" s="24"/>
      <c r="K628" s="24"/>
      <c r="L628" s="24"/>
      <c r="M628" s="24"/>
      <c r="N628" s="24"/>
      <c r="O628" s="24"/>
      <c r="P628" s="24"/>
      <c r="Q628" s="24"/>
      <c r="R628" s="24"/>
      <c r="S628" s="24"/>
      <c r="T628" s="24"/>
      <c r="U628" s="24"/>
      <c r="V628" s="24"/>
      <c r="W628" s="24"/>
      <c r="X628" s="24"/>
      <c r="Y628" s="24"/>
      <c r="Z628" s="24"/>
      <c r="AA628" s="24"/>
    </row>
    <row r="629">
      <c r="A629" s="24"/>
      <c r="B629" s="24"/>
      <c r="C629" s="24"/>
      <c r="D629" s="24"/>
      <c r="E629" s="24"/>
      <c r="F629" s="27"/>
      <c r="G629" s="49"/>
      <c r="H629" s="24"/>
      <c r="I629" s="24"/>
      <c r="J629" s="24"/>
      <c r="K629" s="24"/>
      <c r="L629" s="24"/>
      <c r="M629" s="24"/>
      <c r="N629" s="24"/>
      <c r="O629" s="24"/>
      <c r="P629" s="24"/>
      <c r="Q629" s="24"/>
      <c r="R629" s="24"/>
      <c r="S629" s="24"/>
      <c r="T629" s="24"/>
      <c r="U629" s="24"/>
      <c r="V629" s="24"/>
      <c r="W629" s="24"/>
      <c r="X629" s="24"/>
      <c r="Y629" s="24"/>
      <c r="Z629" s="24"/>
      <c r="AA629" s="24"/>
    </row>
    <row r="630">
      <c r="A630" s="24"/>
      <c r="B630" s="24"/>
      <c r="C630" s="24"/>
      <c r="D630" s="24"/>
      <c r="E630" s="24"/>
      <c r="F630" s="27"/>
      <c r="G630" s="49"/>
      <c r="H630" s="24"/>
      <c r="I630" s="24"/>
      <c r="J630" s="24"/>
      <c r="K630" s="24"/>
      <c r="L630" s="24"/>
      <c r="M630" s="24"/>
      <c r="N630" s="24"/>
      <c r="O630" s="24"/>
      <c r="P630" s="24"/>
      <c r="Q630" s="24"/>
      <c r="R630" s="24"/>
      <c r="S630" s="24"/>
      <c r="T630" s="24"/>
      <c r="U630" s="24"/>
      <c r="V630" s="24"/>
      <c r="W630" s="24"/>
      <c r="X630" s="24"/>
      <c r="Y630" s="24"/>
      <c r="Z630" s="24"/>
      <c r="AA630" s="24"/>
    </row>
    <row r="631">
      <c r="A631" s="24"/>
      <c r="B631" s="24"/>
      <c r="C631" s="24"/>
      <c r="D631" s="24"/>
      <c r="E631" s="24"/>
      <c r="F631" s="27"/>
      <c r="G631" s="49"/>
      <c r="H631" s="24"/>
      <c r="I631" s="24"/>
      <c r="J631" s="24"/>
      <c r="K631" s="24"/>
      <c r="L631" s="24"/>
      <c r="M631" s="24"/>
      <c r="N631" s="24"/>
      <c r="O631" s="24"/>
      <c r="P631" s="24"/>
      <c r="Q631" s="24"/>
      <c r="R631" s="24"/>
      <c r="S631" s="24"/>
      <c r="T631" s="24"/>
      <c r="U631" s="24"/>
      <c r="V631" s="24"/>
      <c r="W631" s="24"/>
      <c r="X631" s="24"/>
      <c r="Y631" s="24"/>
      <c r="Z631" s="24"/>
      <c r="AA631" s="24"/>
    </row>
    <row r="632">
      <c r="A632" s="24"/>
      <c r="B632" s="24"/>
      <c r="C632" s="24"/>
      <c r="D632" s="24"/>
      <c r="E632" s="24"/>
      <c r="F632" s="27"/>
      <c r="G632" s="49"/>
      <c r="H632" s="24"/>
      <c r="I632" s="24"/>
      <c r="J632" s="24"/>
      <c r="K632" s="24"/>
      <c r="L632" s="24"/>
      <c r="M632" s="24"/>
      <c r="N632" s="24"/>
      <c r="O632" s="24"/>
      <c r="P632" s="24"/>
      <c r="Q632" s="24"/>
      <c r="R632" s="24"/>
      <c r="S632" s="24"/>
      <c r="T632" s="24"/>
      <c r="U632" s="24"/>
      <c r="V632" s="24"/>
      <c r="W632" s="24"/>
      <c r="X632" s="24"/>
      <c r="Y632" s="24"/>
      <c r="Z632" s="24"/>
      <c r="AA632" s="24"/>
    </row>
    <row r="633">
      <c r="A633" s="24"/>
      <c r="B633" s="24"/>
      <c r="C633" s="24"/>
      <c r="D633" s="24"/>
      <c r="E633" s="24"/>
      <c r="F633" s="27"/>
      <c r="G633" s="49"/>
      <c r="H633" s="24"/>
      <c r="I633" s="24"/>
      <c r="J633" s="24"/>
      <c r="K633" s="24"/>
      <c r="L633" s="24"/>
      <c r="M633" s="24"/>
      <c r="N633" s="24"/>
      <c r="O633" s="24"/>
      <c r="P633" s="24"/>
      <c r="Q633" s="24"/>
      <c r="R633" s="24"/>
      <c r="S633" s="24"/>
      <c r="T633" s="24"/>
      <c r="U633" s="24"/>
      <c r="V633" s="24"/>
      <c r="W633" s="24"/>
      <c r="X633" s="24"/>
      <c r="Y633" s="24"/>
      <c r="Z633" s="24"/>
      <c r="AA633" s="24"/>
    </row>
    <row r="634">
      <c r="A634" s="24"/>
      <c r="B634" s="24"/>
      <c r="C634" s="24"/>
      <c r="D634" s="24"/>
      <c r="E634" s="24"/>
      <c r="F634" s="27"/>
      <c r="G634" s="49"/>
      <c r="H634" s="24"/>
      <c r="I634" s="24"/>
      <c r="J634" s="24"/>
      <c r="K634" s="24"/>
      <c r="L634" s="24"/>
      <c r="M634" s="24"/>
      <c r="N634" s="24"/>
      <c r="O634" s="24"/>
      <c r="P634" s="24"/>
      <c r="Q634" s="24"/>
      <c r="R634" s="24"/>
      <c r="S634" s="24"/>
      <c r="T634" s="24"/>
      <c r="U634" s="24"/>
      <c r="V634" s="24"/>
      <c r="W634" s="24"/>
      <c r="X634" s="24"/>
      <c r="Y634" s="24"/>
      <c r="Z634" s="24"/>
      <c r="AA634" s="24"/>
    </row>
    <row r="635">
      <c r="A635" s="24"/>
      <c r="B635" s="24"/>
      <c r="C635" s="24"/>
      <c r="D635" s="24"/>
      <c r="E635" s="24"/>
      <c r="F635" s="27"/>
      <c r="G635" s="49"/>
      <c r="H635" s="24"/>
      <c r="I635" s="24"/>
      <c r="J635" s="24"/>
      <c r="K635" s="24"/>
      <c r="L635" s="24"/>
      <c r="M635" s="24"/>
      <c r="N635" s="24"/>
      <c r="O635" s="24"/>
      <c r="P635" s="24"/>
      <c r="Q635" s="24"/>
      <c r="R635" s="24"/>
      <c r="S635" s="24"/>
      <c r="T635" s="24"/>
      <c r="U635" s="24"/>
      <c r="V635" s="24"/>
      <c r="W635" s="24"/>
      <c r="X635" s="24"/>
      <c r="Y635" s="24"/>
      <c r="Z635" s="24"/>
      <c r="AA635" s="24"/>
    </row>
    <row r="636">
      <c r="A636" s="24"/>
      <c r="B636" s="24"/>
      <c r="C636" s="24"/>
      <c r="D636" s="24"/>
      <c r="E636" s="24"/>
      <c r="F636" s="27"/>
      <c r="G636" s="49"/>
      <c r="H636" s="24"/>
      <c r="I636" s="24"/>
      <c r="J636" s="24"/>
      <c r="K636" s="24"/>
      <c r="L636" s="24"/>
      <c r="M636" s="24"/>
      <c r="N636" s="24"/>
      <c r="O636" s="24"/>
      <c r="P636" s="24"/>
      <c r="Q636" s="24"/>
      <c r="R636" s="24"/>
      <c r="S636" s="24"/>
      <c r="T636" s="24"/>
      <c r="U636" s="24"/>
      <c r="V636" s="24"/>
      <c r="W636" s="24"/>
      <c r="X636" s="24"/>
      <c r="Y636" s="24"/>
      <c r="Z636" s="24"/>
      <c r="AA636" s="24"/>
    </row>
    <row r="637">
      <c r="A637" s="24"/>
      <c r="B637" s="24"/>
      <c r="C637" s="24"/>
      <c r="D637" s="24"/>
      <c r="E637" s="24"/>
      <c r="F637" s="27"/>
      <c r="G637" s="49"/>
      <c r="H637" s="24"/>
      <c r="I637" s="24"/>
      <c r="J637" s="24"/>
      <c r="K637" s="24"/>
      <c r="L637" s="24"/>
      <c r="M637" s="24"/>
      <c r="N637" s="24"/>
      <c r="O637" s="24"/>
      <c r="P637" s="24"/>
      <c r="Q637" s="24"/>
      <c r="R637" s="24"/>
      <c r="S637" s="24"/>
      <c r="T637" s="24"/>
      <c r="U637" s="24"/>
      <c r="V637" s="24"/>
      <c r="W637" s="24"/>
      <c r="X637" s="24"/>
      <c r="Y637" s="24"/>
      <c r="Z637" s="24"/>
      <c r="AA637" s="24"/>
    </row>
    <row r="638">
      <c r="A638" s="24"/>
      <c r="B638" s="24"/>
      <c r="C638" s="24"/>
      <c r="D638" s="24"/>
      <c r="E638" s="24"/>
      <c r="F638" s="27"/>
      <c r="G638" s="49"/>
      <c r="H638" s="24"/>
      <c r="I638" s="24"/>
      <c r="J638" s="24"/>
      <c r="K638" s="24"/>
      <c r="L638" s="24"/>
      <c r="M638" s="24"/>
      <c r="N638" s="24"/>
      <c r="O638" s="24"/>
      <c r="P638" s="24"/>
      <c r="Q638" s="24"/>
      <c r="R638" s="24"/>
      <c r="S638" s="24"/>
      <c r="T638" s="24"/>
      <c r="U638" s="24"/>
      <c r="V638" s="24"/>
      <c r="W638" s="24"/>
      <c r="X638" s="24"/>
      <c r="Y638" s="24"/>
      <c r="Z638" s="24"/>
      <c r="AA638" s="24"/>
    </row>
    <row r="639">
      <c r="A639" s="24"/>
      <c r="B639" s="24"/>
      <c r="C639" s="24"/>
      <c r="D639" s="24"/>
      <c r="E639" s="24"/>
      <c r="F639" s="27"/>
      <c r="G639" s="49"/>
      <c r="H639" s="24"/>
      <c r="I639" s="24"/>
      <c r="J639" s="24"/>
      <c r="K639" s="24"/>
      <c r="L639" s="24"/>
      <c r="M639" s="24"/>
      <c r="N639" s="24"/>
      <c r="O639" s="24"/>
      <c r="P639" s="24"/>
      <c r="Q639" s="24"/>
      <c r="R639" s="24"/>
      <c r="S639" s="24"/>
      <c r="T639" s="24"/>
      <c r="U639" s="24"/>
      <c r="V639" s="24"/>
      <c r="W639" s="24"/>
      <c r="X639" s="24"/>
      <c r="Y639" s="24"/>
      <c r="Z639" s="24"/>
      <c r="AA639" s="24"/>
    </row>
    <row r="640">
      <c r="A640" s="24"/>
      <c r="B640" s="24"/>
      <c r="C640" s="24"/>
      <c r="D640" s="24"/>
      <c r="E640" s="24"/>
      <c r="F640" s="27"/>
      <c r="G640" s="49"/>
      <c r="H640" s="24"/>
      <c r="I640" s="24"/>
      <c r="J640" s="24"/>
      <c r="K640" s="24"/>
      <c r="L640" s="24"/>
      <c r="M640" s="24"/>
      <c r="N640" s="24"/>
      <c r="O640" s="24"/>
      <c r="P640" s="24"/>
      <c r="Q640" s="24"/>
      <c r="R640" s="24"/>
      <c r="S640" s="24"/>
      <c r="T640" s="24"/>
      <c r="U640" s="24"/>
      <c r="V640" s="24"/>
      <c r="W640" s="24"/>
      <c r="X640" s="24"/>
      <c r="Y640" s="24"/>
      <c r="Z640" s="24"/>
      <c r="AA640" s="24"/>
    </row>
    <row r="641">
      <c r="A641" s="24"/>
      <c r="B641" s="24"/>
      <c r="C641" s="24"/>
      <c r="D641" s="24"/>
      <c r="E641" s="24"/>
      <c r="F641" s="27"/>
      <c r="G641" s="49"/>
      <c r="H641" s="24"/>
      <c r="I641" s="24"/>
      <c r="J641" s="24"/>
      <c r="K641" s="24"/>
      <c r="L641" s="24"/>
      <c r="M641" s="24"/>
      <c r="N641" s="24"/>
      <c r="O641" s="24"/>
      <c r="P641" s="24"/>
      <c r="Q641" s="24"/>
      <c r="R641" s="24"/>
      <c r="S641" s="24"/>
      <c r="T641" s="24"/>
      <c r="U641" s="24"/>
      <c r="V641" s="24"/>
      <c r="W641" s="24"/>
      <c r="X641" s="24"/>
      <c r="Y641" s="24"/>
      <c r="Z641" s="24"/>
      <c r="AA641" s="24"/>
    </row>
    <row r="642">
      <c r="A642" s="24"/>
      <c r="B642" s="24"/>
      <c r="C642" s="24"/>
      <c r="D642" s="24"/>
      <c r="E642" s="24"/>
      <c r="F642" s="27"/>
      <c r="G642" s="49"/>
      <c r="H642" s="24"/>
      <c r="I642" s="24"/>
      <c r="J642" s="24"/>
      <c r="K642" s="24"/>
      <c r="L642" s="24"/>
      <c r="M642" s="24"/>
      <c r="N642" s="24"/>
      <c r="O642" s="24"/>
      <c r="P642" s="24"/>
      <c r="Q642" s="24"/>
      <c r="R642" s="24"/>
      <c r="S642" s="24"/>
      <c r="T642" s="24"/>
      <c r="U642" s="24"/>
      <c r="V642" s="24"/>
      <c r="W642" s="24"/>
      <c r="X642" s="24"/>
      <c r="Y642" s="24"/>
      <c r="Z642" s="24"/>
      <c r="AA642" s="24"/>
    </row>
    <row r="643">
      <c r="A643" s="24"/>
      <c r="B643" s="24"/>
      <c r="C643" s="24"/>
      <c r="D643" s="24"/>
      <c r="E643" s="24"/>
      <c r="F643" s="27"/>
      <c r="G643" s="49"/>
      <c r="H643" s="24"/>
      <c r="I643" s="24"/>
      <c r="J643" s="24"/>
      <c r="K643" s="24"/>
      <c r="L643" s="24"/>
      <c r="M643" s="24"/>
      <c r="N643" s="24"/>
      <c r="O643" s="24"/>
      <c r="P643" s="24"/>
      <c r="Q643" s="24"/>
      <c r="R643" s="24"/>
      <c r="S643" s="24"/>
      <c r="T643" s="24"/>
      <c r="U643" s="24"/>
      <c r="V643" s="24"/>
      <c r="W643" s="24"/>
      <c r="X643" s="24"/>
      <c r="Y643" s="24"/>
      <c r="Z643" s="24"/>
      <c r="AA643" s="24"/>
    </row>
    <row r="644">
      <c r="A644" s="24"/>
      <c r="B644" s="24"/>
      <c r="C644" s="24"/>
      <c r="D644" s="24"/>
      <c r="E644" s="24"/>
      <c r="F644" s="27"/>
      <c r="G644" s="49"/>
      <c r="H644" s="24"/>
      <c r="I644" s="24"/>
      <c r="J644" s="24"/>
      <c r="K644" s="24"/>
      <c r="L644" s="24"/>
      <c r="M644" s="24"/>
      <c r="N644" s="24"/>
      <c r="O644" s="24"/>
      <c r="P644" s="24"/>
      <c r="Q644" s="24"/>
      <c r="R644" s="24"/>
      <c r="S644" s="24"/>
      <c r="T644" s="24"/>
      <c r="U644" s="24"/>
      <c r="V644" s="24"/>
      <c r="W644" s="24"/>
      <c r="X644" s="24"/>
      <c r="Y644" s="24"/>
      <c r="Z644" s="24"/>
      <c r="AA644" s="24"/>
    </row>
    <row r="645">
      <c r="A645" s="24"/>
      <c r="B645" s="24"/>
      <c r="C645" s="24"/>
      <c r="D645" s="24"/>
      <c r="E645" s="24"/>
      <c r="F645" s="27"/>
      <c r="G645" s="49"/>
      <c r="H645" s="24"/>
      <c r="I645" s="24"/>
      <c r="J645" s="24"/>
      <c r="K645" s="24"/>
      <c r="L645" s="24"/>
      <c r="M645" s="24"/>
      <c r="N645" s="24"/>
      <c r="O645" s="24"/>
      <c r="P645" s="24"/>
      <c r="Q645" s="24"/>
      <c r="R645" s="24"/>
      <c r="S645" s="24"/>
      <c r="T645" s="24"/>
      <c r="U645" s="24"/>
      <c r="V645" s="24"/>
      <c r="W645" s="24"/>
      <c r="X645" s="24"/>
      <c r="Y645" s="24"/>
      <c r="Z645" s="24"/>
      <c r="AA645" s="24"/>
    </row>
    <row r="646">
      <c r="A646" s="24"/>
      <c r="B646" s="24"/>
      <c r="C646" s="24"/>
      <c r="D646" s="24"/>
      <c r="E646" s="24"/>
      <c r="F646" s="27"/>
      <c r="G646" s="49"/>
      <c r="H646" s="24"/>
      <c r="I646" s="24"/>
      <c r="J646" s="24"/>
      <c r="K646" s="24"/>
      <c r="L646" s="24"/>
      <c r="M646" s="24"/>
      <c r="N646" s="24"/>
      <c r="O646" s="24"/>
      <c r="P646" s="24"/>
      <c r="Q646" s="24"/>
      <c r="R646" s="24"/>
      <c r="S646" s="24"/>
      <c r="T646" s="24"/>
      <c r="U646" s="24"/>
      <c r="V646" s="24"/>
      <c r="W646" s="24"/>
      <c r="X646" s="24"/>
      <c r="Y646" s="24"/>
      <c r="Z646" s="24"/>
      <c r="AA646" s="24"/>
    </row>
    <row r="647">
      <c r="A647" s="24"/>
      <c r="B647" s="24"/>
      <c r="C647" s="24"/>
      <c r="D647" s="24"/>
      <c r="E647" s="24"/>
      <c r="F647" s="27"/>
      <c r="G647" s="49"/>
      <c r="H647" s="24"/>
      <c r="I647" s="24"/>
      <c r="J647" s="24"/>
      <c r="K647" s="24"/>
      <c r="L647" s="24"/>
      <c r="M647" s="24"/>
      <c r="N647" s="24"/>
      <c r="O647" s="24"/>
      <c r="P647" s="24"/>
      <c r="Q647" s="24"/>
      <c r="R647" s="24"/>
      <c r="S647" s="24"/>
      <c r="T647" s="24"/>
      <c r="U647" s="24"/>
      <c r="V647" s="24"/>
      <c r="W647" s="24"/>
      <c r="X647" s="24"/>
      <c r="Y647" s="24"/>
      <c r="Z647" s="24"/>
      <c r="AA647" s="24"/>
    </row>
    <row r="648">
      <c r="A648" s="24"/>
      <c r="B648" s="24"/>
      <c r="C648" s="24"/>
      <c r="D648" s="24"/>
      <c r="E648" s="24"/>
      <c r="F648" s="27"/>
      <c r="G648" s="49"/>
      <c r="H648" s="24"/>
      <c r="I648" s="24"/>
      <c r="J648" s="24"/>
      <c r="K648" s="24"/>
      <c r="L648" s="24"/>
      <c r="M648" s="24"/>
      <c r="N648" s="24"/>
      <c r="O648" s="24"/>
      <c r="P648" s="24"/>
      <c r="Q648" s="24"/>
      <c r="R648" s="24"/>
      <c r="S648" s="24"/>
      <c r="T648" s="24"/>
      <c r="U648" s="24"/>
      <c r="V648" s="24"/>
      <c r="W648" s="24"/>
      <c r="X648" s="24"/>
      <c r="Y648" s="24"/>
      <c r="Z648" s="24"/>
      <c r="AA648" s="24"/>
    </row>
    <row r="649">
      <c r="A649" s="24"/>
      <c r="B649" s="24"/>
      <c r="C649" s="24"/>
      <c r="D649" s="24"/>
      <c r="E649" s="24"/>
      <c r="F649" s="27"/>
      <c r="G649" s="49"/>
      <c r="H649" s="24"/>
      <c r="I649" s="24"/>
      <c r="J649" s="24"/>
      <c r="K649" s="24"/>
      <c r="L649" s="24"/>
      <c r="M649" s="24"/>
      <c r="N649" s="24"/>
      <c r="O649" s="24"/>
      <c r="P649" s="24"/>
      <c r="Q649" s="24"/>
      <c r="R649" s="24"/>
      <c r="S649" s="24"/>
      <c r="T649" s="24"/>
      <c r="U649" s="24"/>
      <c r="V649" s="24"/>
      <c r="W649" s="24"/>
      <c r="X649" s="24"/>
      <c r="Y649" s="24"/>
      <c r="Z649" s="24"/>
      <c r="AA649" s="24"/>
    </row>
    <row r="650">
      <c r="A650" s="24"/>
      <c r="B650" s="24"/>
      <c r="C650" s="24"/>
      <c r="D650" s="24"/>
      <c r="E650" s="24"/>
      <c r="F650" s="27"/>
      <c r="G650" s="49"/>
      <c r="H650" s="24"/>
      <c r="I650" s="24"/>
      <c r="J650" s="24"/>
      <c r="K650" s="24"/>
      <c r="L650" s="24"/>
      <c r="M650" s="24"/>
      <c r="N650" s="24"/>
      <c r="O650" s="24"/>
      <c r="P650" s="24"/>
      <c r="Q650" s="24"/>
      <c r="R650" s="24"/>
      <c r="S650" s="24"/>
      <c r="T650" s="24"/>
      <c r="U650" s="24"/>
      <c r="V650" s="24"/>
      <c r="W650" s="24"/>
      <c r="X650" s="24"/>
      <c r="Y650" s="24"/>
      <c r="Z650" s="24"/>
      <c r="AA650" s="24"/>
    </row>
    <row r="651">
      <c r="A651" s="24"/>
      <c r="B651" s="24"/>
      <c r="C651" s="24"/>
      <c r="D651" s="24"/>
      <c r="E651" s="24"/>
      <c r="F651" s="27"/>
      <c r="G651" s="49"/>
      <c r="H651" s="24"/>
      <c r="I651" s="24"/>
      <c r="J651" s="24"/>
      <c r="K651" s="24"/>
      <c r="L651" s="24"/>
      <c r="M651" s="24"/>
      <c r="N651" s="24"/>
      <c r="O651" s="24"/>
      <c r="P651" s="24"/>
      <c r="Q651" s="24"/>
      <c r="R651" s="24"/>
      <c r="S651" s="24"/>
      <c r="T651" s="24"/>
      <c r="U651" s="24"/>
      <c r="V651" s="24"/>
      <c r="W651" s="24"/>
      <c r="X651" s="24"/>
      <c r="Y651" s="24"/>
      <c r="Z651" s="24"/>
      <c r="AA651" s="24"/>
    </row>
    <row r="652">
      <c r="A652" s="24"/>
      <c r="B652" s="24"/>
      <c r="C652" s="24"/>
      <c r="D652" s="24"/>
      <c r="E652" s="24"/>
      <c r="F652" s="27"/>
      <c r="G652" s="49"/>
      <c r="H652" s="24"/>
      <c r="I652" s="24"/>
      <c r="J652" s="24"/>
      <c r="K652" s="24"/>
      <c r="L652" s="24"/>
      <c r="M652" s="24"/>
      <c r="N652" s="24"/>
      <c r="O652" s="24"/>
      <c r="P652" s="24"/>
      <c r="Q652" s="24"/>
      <c r="R652" s="24"/>
      <c r="S652" s="24"/>
      <c r="T652" s="24"/>
      <c r="U652" s="24"/>
      <c r="V652" s="24"/>
      <c r="W652" s="24"/>
      <c r="X652" s="24"/>
      <c r="Y652" s="24"/>
      <c r="Z652" s="24"/>
      <c r="AA652" s="24"/>
    </row>
    <row r="653">
      <c r="A653" s="24"/>
      <c r="B653" s="24"/>
      <c r="C653" s="24"/>
      <c r="D653" s="24"/>
      <c r="E653" s="24"/>
      <c r="F653" s="27"/>
      <c r="G653" s="49"/>
      <c r="H653" s="24"/>
      <c r="I653" s="24"/>
      <c r="J653" s="24"/>
      <c r="K653" s="24"/>
      <c r="L653" s="24"/>
      <c r="M653" s="24"/>
      <c r="N653" s="24"/>
      <c r="O653" s="24"/>
      <c r="P653" s="24"/>
      <c r="Q653" s="24"/>
      <c r="R653" s="24"/>
      <c r="S653" s="24"/>
      <c r="T653" s="24"/>
      <c r="U653" s="24"/>
      <c r="V653" s="24"/>
      <c r="W653" s="24"/>
      <c r="X653" s="24"/>
      <c r="Y653" s="24"/>
      <c r="Z653" s="24"/>
      <c r="AA653" s="24"/>
    </row>
    <row r="654">
      <c r="A654" s="24"/>
      <c r="B654" s="24"/>
      <c r="C654" s="24"/>
      <c r="D654" s="24"/>
      <c r="E654" s="24"/>
      <c r="F654" s="27"/>
      <c r="G654" s="49"/>
      <c r="H654" s="24"/>
      <c r="I654" s="24"/>
      <c r="J654" s="24"/>
      <c r="K654" s="24"/>
      <c r="L654" s="24"/>
      <c r="M654" s="24"/>
      <c r="N654" s="24"/>
      <c r="O654" s="24"/>
      <c r="P654" s="24"/>
      <c r="Q654" s="24"/>
      <c r="R654" s="24"/>
      <c r="S654" s="24"/>
      <c r="T654" s="24"/>
      <c r="U654" s="24"/>
      <c r="V654" s="24"/>
      <c r="W654" s="24"/>
      <c r="X654" s="24"/>
      <c r="Y654" s="24"/>
      <c r="Z654" s="24"/>
      <c r="AA654" s="24"/>
    </row>
    <row r="655">
      <c r="A655" s="24"/>
      <c r="B655" s="24"/>
      <c r="C655" s="24"/>
      <c r="D655" s="24"/>
      <c r="E655" s="24"/>
      <c r="F655" s="27"/>
      <c r="G655" s="49"/>
      <c r="H655" s="24"/>
      <c r="I655" s="24"/>
      <c r="J655" s="24"/>
      <c r="K655" s="24"/>
      <c r="L655" s="24"/>
      <c r="M655" s="24"/>
      <c r="N655" s="24"/>
      <c r="O655" s="24"/>
      <c r="P655" s="24"/>
      <c r="Q655" s="24"/>
      <c r="R655" s="24"/>
      <c r="S655" s="24"/>
      <c r="T655" s="24"/>
      <c r="U655" s="24"/>
      <c r="V655" s="24"/>
      <c r="W655" s="24"/>
      <c r="X655" s="24"/>
      <c r="Y655" s="24"/>
      <c r="Z655" s="24"/>
      <c r="AA655" s="24"/>
    </row>
    <row r="656">
      <c r="A656" s="24"/>
      <c r="B656" s="24"/>
      <c r="C656" s="24"/>
      <c r="D656" s="24"/>
      <c r="E656" s="24"/>
      <c r="F656" s="27"/>
      <c r="G656" s="49"/>
      <c r="H656" s="24"/>
      <c r="I656" s="24"/>
      <c r="J656" s="24"/>
      <c r="K656" s="24"/>
      <c r="L656" s="24"/>
      <c r="M656" s="24"/>
      <c r="N656" s="24"/>
      <c r="O656" s="24"/>
      <c r="P656" s="24"/>
      <c r="Q656" s="24"/>
      <c r="R656" s="24"/>
      <c r="S656" s="24"/>
      <c r="T656" s="24"/>
      <c r="U656" s="24"/>
      <c r="V656" s="24"/>
      <c r="W656" s="24"/>
      <c r="X656" s="24"/>
      <c r="Y656" s="24"/>
      <c r="Z656" s="24"/>
      <c r="AA656" s="24"/>
    </row>
    <row r="657">
      <c r="A657" s="24"/>
      <c r="B657" s="24"/>
      <c r="C657" s="24"/>
      <c r="D657" s="24"/>
      <c r="E657" s="24"/>
      <c r="F657" s="27"/>
      <c r="G657" s="49"/>
      <c r="H657" s="24"/>
      <c r="I657" s="24"/>
      <c r="J657" s="24"/>
      <c r="K657" s="24"/>
      <c r="L657" s="24"/>
      <c r="M657" s="24"/>
      <c r="N657" s="24"/>
      <c r="O657" s="24"/>
      <c r="P657" s="24"/>
      <c r="Q657" s="24"/>
      <c r="R657" s="24"/>
      <c r="S657" s="24"/>
      <c r="T657" s="24"/>
      <c r="U657" s="24"/>
      <c r="V657" s="24"/>
      <c r="W657" s="24"/>
      <c r="X657" s="24"/>
      <c r="Y657" s="24"/>
      <c r="Z657" s="24"/>
      <c r="AA657" s="24"/>
    </row>
    <row r="658">
      <c r="A658" s="24"/>
      <c r="B658" s="24"/>
      <c r="C658" s="24"/>
      <c r="D658" s="24"/>
      <c r="E658" s="24"/>
      <c r="F658" s="27"/>
      <c r="G658" s="49"/>
      <c r="H658" s="24"/>
      <c r="I658" s="24"/>
      <c r="J658" s="24"/>
      <c r="K658" s="24"/>
      <c r="L658" s="24"/>
      <c r="M658" s="24"/>
      <c r="N658" s="24"/>
      <c r="O658" s="24"/>
      <c r="P658" s="24"/>
      <c r="Q658" s="24"/>
      <c r="R658" s="24"/>
      <c r="S658" s="24"/>
      <c r="T658" s="24"/>
      <c r="U658" s="24"/>
      <c r="V658" s="24"/>
      <c r="W658" s="24"/>
      <c r="X658" s="24"/>
      <c r="Y658" s="24"/>
      <c r="Z658" s="24"/>
      <c r="AA658" s="24"/>
    </row>
    <row r="659">
      <c r="A659" s="24"/>
      <c r="B659" s="24"/>
      <c r="C659" s="24"/>
      <c r="D659" s="24"/>
      <c r="E659" s="24"/>
      <c r="F659" s="27"/>
      <c r="G659" s="49"/>
      <c r="H659" s="24"/>
      <c r="I659" s="24"/>
      <c r="J659" s="24"/>
      <c r="K659" s="24"/>
      <c r="L659" s="24"/>
      <c r="M659" s="24"/>
      <c r="N659" s="24"/>
      <c r="O659" s="24"/>
      <c r="P659" s="24"/>
      <c r="Q659" s="24"/>
      <c r="R659" s="24"/>
      <c r="S659" s="24"/>
      <c r="T659" s="24"/>
      <c r="U659" s="24"/>
      <c r="V659" s="24"/>
      <c r="W659" s="24"/>
      <c r="X659" s="24"/>
      <c r="Y659" s="24"/>
      <c r="Z659" s="24"/>
      <c r="AA659" s="24"/>
    </row>
    <row r="660">
      <c r="A660" s="24"/>
      <c r="B660" s="24"/>
      <c r="C660" s="24"/>
      <c r="D660" s="24"/>
      <c r="E660" s="24"/>
      <c r="F660" s="27"/>
      <c r="G660" s="49"/>
      <c r="H660" s="24"/>
      <c r="I660" s="24"/>
      <c r="J660" s="24"/>
      <c r="K660" s="24"/>
      <c r="L660" s="24"/>
      <c r="M660" s="24"/>
      <c r="N660" s="24"/>
      <c r="O660" s="24"/>
      <c r="P660" s="24"/>
      <c r="Q660" s="24"/>
      <c r="R660" s="24"/>
      <c r="S660" s="24"/>
      <c r="T660" s="24"/>
      <c r="U660" s="24"/>
      <c r="V660" s="24"/>
      <c r="W660" s="24"/>
      <c r="X660" s="24"/>
      <c r="Y660" s="24"/>
      <c r="Z660" s="24"/>
      <c r="AA660" s="24"/>
    </row>
    <row r="661">
      <c r="A661" s="24"/>
      <c r="B661" s="24"/>
      <c r="C661" s="24"/>
      <c r="D661" s="24"/>
      <c r="E661" s="24"/>
      <c r="F661" s="27"/>
      <c r="G661" s="49"/>
      <c r="H661" s="24"/>
      <c r="I661" s="24"/>
      <c r="J661" s="24"/>
      <c r="K661" s="24"/>
      <c r="L661" s="24"/>
      <c r="M661" s="24"/>
      <c r="N661" s="24"/>
      <c r="O661" s="24"/>
      <c r="P661" s="24"/>
      <c r="Q661" s="24"/>
      <c r="R661" s="24"/>
      <c r="S661" s="24"/>
      <c r="T661" s="24"/>
      <c r="U661" s="24"/>
      <c r="V661" s="24"/>
      <c r="W661" s="24"/>
      <c r="X661" s="24"/>
      <c r="Y661" s="24"/>
      <c r="Z661" s="24"/>
      <c r="AA661" s="24"/>
    </row>
    <row r="662">
      <c r="A662" s="24"/>
      <c r="B662" s="24"/>
      <c r="C662" s="24"/>
      <c r="D662" s="24"/>
      <c r="E662" s="24"/>
      <c r="F662" s="27"/>
      <c r="G662" s="49"/>
      <c r="H662" s="24"/>
      <c r="I662" s="24"/>
      <c r="J662" s="24"/>
      <c r="K662" s="24"/>
      <c r="L662" s="24"/>
      <c r="M662" s="24"/>
      <c r="N662" s="24"/>
      <c r="O662" s="24"/>
      <c r="P662" s="24"/>
      <c r="Q662" s="24"/>
      <c r="R662" s="24"/>
      <c r="S662" s="24"/>
      <c r="T662" s="24"/>
      <c r="U662" s="24"/>
      <c r="V662" s="24"/>
      <c r="W662" s="24"/>
      <c r="X662" s="24"/>
      <c r="Y662" s="24"/>
      <c r="Z662" s="24"/>
      <c r="AA662" s="24"/>
    </row>
    <row r="663">
      <c r="A663" s="24"/>
      <c r="B663" s="24"/>
      <c r="C663" s="24"/>
      <c r="D663" s="24"/>
      <c r="E663" s="24"/>
      <c r="F663" s="27"/>
      <c r="G663" s="49"/>
      <c r="H663" s="24"/>
      <c r="I663" s="24"/>
      <c r="J663" s="24"/>
      <c r="K663" s="24"/>
      <c r="L663" s="24"/>
      <c r="M663" s="24"/>
      <c r="N663" s="24"/>
      <c r="O663" s="24"/>
      <c r="P663" s="24"/>
      <c r="Q663" s="24"/>
      <c r="R663" s="24"/>
      <c r="S663" s="24"/>
      <c r="T663" s="24"/>
      <c r="U663" s="24"/>
      <c r="V663" s="24"/>
      <c r="W663" s="24"/>
      <c r="X663" s="24"/>
      <c r="Y663" s="24"/>
      <c r="Z663" s="24"/>
      <c r="AA663" s="24"/>
    </row>
    <row r="664">
      <c r="A664" s="24"/>
      <c r="B664" s="24"/>
      <c r="C664" s="24"/>
      <c r="D664" s="24"/>
      <c r="E664" s="24"/>
      <c r="F664" s="27"/>
      <c r="G664" s="49"/>
      <c r="H664" s="24"/>
      <c r="I664" s="24"/>
      <c r="J664" s="24"/>
      <c r="K664" s="24"/>
      <c r="L664" s="24"/>
      <c r="M664" s="24"/>
      <c r="N664" s="24"/>
      <c r="O664" s="24"/>
      <c r="P664" s="24"/>
      <c r="Q664" s="24"/>
      <c r="R664" s="24"/>
      <c r="S664" s="24"/>
      <c r="T664" s="24"/>
      <c r="U664" s="24"/>
      <c r="V664" s="24"/>
      <c r="W664" s="24"/>
      <c r="X664" s="24"/>
      <c r="Y664" s="24"/>
      <c r="Z664" s="24"/>
      <c r="AA664" s="24"/>
    </row>
    <row r="665">
      <c r="A665" s="24"/>
      <c r="B665" s="24"/>
      <c r="C665" s="24"/>
      <c r="D665" s="24"/>
      <c r="E665" s="24"/>
      <c r="F665" s="27"/>
      <c r="G665" s="49"/>
      <c r="H665" s="24"/>
      <c r="I665" s="24"/>
      <c r="J665" s="24"/>
      <c r="K665" s="24"/>
      <c r="L665" s="24"/>
      <c r="M665" s="24"/>
      <c r="N665" s="24"/>
      <c r="O665" s="24"/>
      <c r="P665" s="24"/>
      <c r="Q665" s="24"/>
      <c r="R665" s="24"/>
      <c r="S665" s="24"/>
      <c r="T665" s="24"/>
      <c r="U665" s="24"/>
      <c r="V665" s="24"/>
      <c r="W665" s="24"/>
      <c r="X665" s="24"/>
      <c r="Y665" s="24"/>
      <c r="Z665" s="24"/>
      <c r="AA665" s="24"/>
    </row>
    <row r="666">
      <c r="A666" s="24"/>
      <c r="B666" s="24"/>
      <c r="C666" s="24"/>
      <c r="D666" s="24"/>
      <c r="E666" s="24"/>
      <c r="F666" s="27"/>
      <c r="G666" s="49"/>
      <c r="H666" s="24"/>
      <c r="I666" s="24"/>
      <c r="J666" s="24"/>
      <c r="K666" s="24"/>
      <c r="L666" s="24"/>
      <c r="M666" s="24"/>
      <c r="N666" s="24"/>
      <c r="O666" s="24"/>
      <c r="P666" s="24"/>
      <c r="Q666" s="24"/>
      <c r="R666" s="24"/>
      <c r="S666" s="24"/>
      <c r="T666" s="24"/>
      <c r="U666" s="24"/>
      <c r="V666" s="24"/>
      <c r="W666" s="24"/>
      <c r="X666" s="24"/>
      <c r="Y666" s="24"/>
      <c r="Z666" s="24"/>
      <c r="AA666" s="24"/>
    </row>
    <row r="667">
      <c r="A667" s="24"/>
      <c r="B667" s="24"/>
      <c r="C667" s="24"/>
      <c r="D667" s="24"/>
      <c r="E667" s="24"/>
      <c r="F667" s="27"/>
      <c r="G667" s="49"/>
      <c r="H667" s="24"/>
      <c r="I667" s="24"/>
      <c r="J667" s="24"/>
      <c r="K667" s="24"/>
      <c r="L667" s="24"/>
      <c r="M667" s="24"/>
      <c r="N667" s="24"/>
      <c r="O667" s="24"/>
      <c r="P667" s="24"/>
      <c r="Q667" s="24"/>
      <c r="R667" s="24"/>
      <c r="S667" s="24"/>
      <c r="T667" s="24"/>
      <c r="U667" s="24"/>
      <c r="V667" s="24"/>
      <c r="W667" s="24"/>
      <c r="X667" s="24"/>
      <c r="Y667" s="24"/>
      <c r="Z667" s="24"/>
      <c r="AA667" s="24"/>
    </row>
    <row r="668">
      <c r="A668" s="24"/>
      <c r="B668" s="24"/>
      <c r="C668" s="24"/>
      <c r="D668" s="24"/>
      <c r="E668" s="24"/>
      <c r="F668" s="27"/>
      <c r="G668" s="49"/>
      <c r="H668" s="24"/>
      <c r="I668" s="24"/>
      <c r="J668" s="24"/>
      <c r="K668" s="24"/>
      <c r="L668" s="24"/>
      <c r="M668" s="24"/>
      <c r="N668" s="24"/>
      <c r="O668" s="24"/>
      <c r="P668" s="24"/>
      <c r="Q668" s="24"/>
      <c r="R668" s="24"/>
      <c r="S668" s="24"/>
      <c r="T668" s="24"/>
      <c r="U668" s="24"/>
      <c r="V668" s="24"/>
      <c r="W668" s="24"/>
      <c r="X668" s="24"/>
      <c r="Y668" s="24"/>
      <c r="Z668" s="24"/>
      <c r="AA668" s="24"/>
    </row>
    <row r="669">
      <c r="A669" s="24"/>
      <c r="B669" s="24"/>
      <c r="C669" s="24"/>
      <c r="D669" s="24"/>
      <c r="E669" s="24"/>
      <c r="F669" s="27"/>
      <c r="G669" s="49"/>
      <c r="H669" s="24"/>
      <c r="I669" s="24"/>
      <c r="J669" s="24"/>
      <c r="K669" s="24"/>
      <c r="L669" s="24"/>
      <c r="M669" s="24"/>
      <c r="N669" s="24"/>
      <c r="O669" s="24"/>
      <c r="P669" s="24"/>
      <c r="Q669" s="24"/>
      <c r="R669" s="24"/>
      <c r="S669" s="24"/>
      <c r="T669" s="24"/>
      <c r="U669" s="24"/>
      <c r="V669" s="24"/>
      <c r="W669" s="24"/>
      <c r="X669" s="24"/>
      <c r="Y669" s="24"/>
      <c r="Z669" s="24"/>
      <c r="AA669" s="24"/>
    </row>
    <row r="670">
      <c r="A670" s="24"/>
      <c r="B670" s="24"/>
      <c r="C670" s="24"/>
      <c r="D670" s="24"/>
      <c r="E670" s="24"/>
      <c r="F670" s="27"/>
      <c r="G670" s="49"/>
      <c r="H670" s="24"/>
      <c r="I670" s="24"/>
      <c r="J670" s="24"/>
      <c r="K670" s="24"/>
      <c r="L670" s="24"/>
      <c r="M670" s="24"/>
      <c r="N670" s="24"/>
      <c r="O670" s="24"/>
      <c r="P670" s="24"/>
      <c r="Q670" s="24"/>
      <c r="R670" s="24"/>
      <c r="S670" s="24"/>
      <c r="T670" s="24"/>
      <c r="U670" s="24"/>
      <c r="V670" s="24"/>
      <c r="W670" s="24"/>
      <c r="X670" s="24"/>
      <c r="Y670" s="24"/>
      <c r="Z670" s="24"/>
      <c r="AA670" s="24"/>
    </row>
    <row r="671">
      <c r="A671" s="24"/>
      <c r="B671" s="24"/>
      <c r="C671" s="24"/>
      <c r="D671" s="24"/>
      <c r="E671" s="24"/>
      <c r="F671" s="27"/>
      <c r="G671" s="49"/>
      <c r="H671" s="24"/>
      <c r="I671" s="24"/>
      <c r="J671" s="24"/>
      <c r="K671" s="24"/>
      <c r="L671" s="24"/>
      <c r="M671" s="24"/>
      <c r="N671" s="24"/>
      <c r="O671" s="24"/>
      <c r="P671" s="24"/>
      <c r="Q671" s="24"/>
      <c r="R671" s="24"/>
      <c r="S671" s="24"/>
      <c r="T671" s="24"/>
      <c r="U671" s="24"/>
      <c r="V671" s="24"/>
      <c r="W671" s="24"/>
      <c r="X671" s="24"/>
      <c r="Y671" s="24"/>
      <c r="Z671" s="24"/>
      <c r="AA671" s="24"/>
    </row>
    <row r="672">
      <c r="A672" s="24"/>
      <c r="B672" s="24"/>
      <c r="C672" s="24"/>
      <c r="D672" s="24"/>
      <c r="E672" s="24"/>
      <c r="F672" s="27"/>
      <c r="G672" s="49"/>
      <c r="H672" s="24"/>
      <c r="I672" s="24"/>
      <c r="J672" s="24"/>
      <c r="K672" s="24"/>
      <c r="L672" s="24"/>
      <c r="M672" s="24"/>
      <c r="N672" s="24"/>
      <c r="O672" s="24"/>
      <c r="P672" s="24"/>
      <c r="Q672" s="24"/>
      <c r="R672" s="24"/>
      <c r="S672" s="24"/>
      <c r="T672" s="24"/>
      <c r="U672" s="24"/>
      <c r="V672" s="24"/>
      <c r="W672" s="24"/>
      <c r="X672" s="24"/>
      <c r="Y672" s="24"/>
      <c r="Z672" s="24"/>
      <c r="AA672" s="24"/>
    </row>
    <row r="673">
      <c r="A673" s="24"/>
      <c r="B673" s="24"/>
      <c r="C673" s="24"/>
      <c r="D673" s="24"/>
      <c r="E673" s="24"/>
      <c r="F673" s="27"/>
      <c r="G673" s="49"/>
      <c r="H673" s="24"/>
      <c r="I673" s="24"/>
      <c r="J673" s="24"/>
      <c r="K673" s="24"/>
      <c r="L673" s="24"/>
      <c r="M673" s="24"/>
      <c r="N673" s="24"/>
      <c r="O673" s="24"/>
      <c r="P673" s="24"/>
      <c r="Q673" s="24"/>
      <c r="R673" s="24"/>
      <c r="S673" s="24"/>
      <c r="T673" s="24"/>
      <c r="U673" s="24"/>
      <c r="V673" s="24"/>
      <c r="W673" s="24"/>
      <c r="X673" s="24"/>
      <c r="Y673" s="24"/>
      <c r="Z673" s="24"/>
      <c r="AA673" s="24"/>
    </row>
    <row r="674">
      <c r="A674" s="24"/>
      <c r="B674" s="24"/>
      <c r="C674" s="24"/>
      <c r="D674" s="24"/>
      <c r="E674" s="24"/>
      <c r="F674" s="27"/>
      <c r="G674" s="49"/>
      <c r="H674" s="24"/>
      <c r="I674" s="24"/>
      <c r="J674" s="24"/>
      <c r="K674" s="24"/>
      <c r="L674" s="24"/>
      <c r="M674" s="24"/>
      <c r="N674" s="24"/>
      <c r="O674" s="24"/>
      <c r="P674" s="24"/>
      <c r="Q674" s="24"/>
      <c r="R674" s="24"/>
      <c r="S674" s="24"/>
      <c r="T674" s="24"/>
      <c r="U674" s="24"/>
      <c r="V674" s="24"/>
      <c r="W674" s="24"/>
      <c r="X674" s="24"/>
      <c r="Y674" s="24"/>
      <c r="Z674" s="24"/>
      <c r="AA674" s="24"/>
    </row>
    <row r="675">
      <c r="A675" s="24"/>
      <c r="B675" s="24"/>
      <c r="C675" s="24"/>
      <c r="D675" s="24"/>
      <c r="E675" s="24"/>
      <c r="F675" s="27"/>
      <c r="G675" s="49"/>
      <c r="H675" s="24"/>
      <c r="I675" s="24"/>
      <c r="J675" s="24"/>
      <c r="K675" s="24"/>
      <c r="L675" s="24"/>
      <c r="M675" s="24"/>
      <c r="N675" s="24"/>
      <c r="O675" s="24"/>
      <c r="P675" s="24"/>
      <c r="Q675" s="24"/>
      <c r="R675" s="24"/>
      <c r="S675" s="24"/>
      <c r="T675" s="24"/>
      <c r="U675" s="24"/>
      <c r="V675" s="24"/>
      <c r="W675" s="24"/>
      <c r="X675" s="24"/>
      <c r="Y675" s="24"/>
      <c r="Z675" s="24"/>
      <c r="AA675" s="24"/>
    </row>
    <row r="676">
      <c r="A676" s="24"/>
      <c r="B676" s="24"/>
      <c r="C676" s="24"/>
      <c r="D676" s="24"/>
      <c r="E676" s="24"/>
      <c r="F676" s="27"/>
      <c r="G676" s="49"/>
      <c r="H676" s="24"/>
      <c r="I676" s="24"/>
      <c r="J676" s="24"/>
      <c r="K676" s="24"/>
      <c r="L676" s="24"/>
      <c r="M676" s="24"/>
      <c r="N676" s="24"/>
      <c r="O676" s="24"/>
      <c r="P676" s="24"/>
      <c r="Q676" s="24"/>
      <c r="R676" s="24"/>
      <c r="S676" s="24"/>
      <c r="T676" s="24"/>
      <c r="U676" s="24"/>
      <c r="V676" s="24"/>
      <c r="W676" s="24"/>
      <c r="X676" s="24"/>
      <c r="Y676" s="24"/>
      <c r="Z676" s="24"/>
      <c r="AA676" s="24"/>
    </row>
    <row r="677">
      <c r="A677" s="24"/>
      <c r="B677" s="24"/>
      <c r="C677" s="24"/>
      <c r="D677" s="24"/>
      <c r="E677" s="24"/>
      <c r="F677" s="27"/>
      <c r="G677" s="49"/>
      <c r="H677" s="24"/>
      <c r="I677" s="24"/>
      <c r="J677" s="24"/>
      <c r="K677" s="24"/>
      <c r="L677" s="24"/>
      <c r="M677" s="24"/>
      <c r="N677" s="24"/>
      <c r="O677" s="24"/>
      <c r="P677" s="24"/>
      <c r="Q677" s="24"/>
      <c r="R677" s="24"/>
      <c r="S677" s="24"/>
      <c r="T677" s="24"/>
      <c r="U677" s="24"/>
      <c r="V677" s="24"/>
      <c r="W677" s="24"/>
      <c r="X677" s="24"/>
      <c r="Y677" s="24"/>
      <c r="Z677" s="24"/>
      <c r="AA677" s="24"/>
    </row>
    <row r="678">
      <c r="A678" s="24"/>
      <c r="B678" s="24"/>
      <c r="C678" s="24"/>
      <c r="D678" s="24"/>
      <c r="E678" s="24"/>
      <c r="F678" s="27"/>
      <c r="G678" s="49"/>
      <c r="H678" s="24"/>
      <c r="I678" s="24"/>
      <c r="J678" s="24"/>
      <c r="K678" s="24"/>
      <c r="L678" s="24"/>
      <c r="M678" s="24"/>
      <c r="N678" s="24"/>
      <c r="O678" s="24"/>
      <c r="P678" s="24"/>
      <c r="Q678" s="24"/>
      <c r="R678" s="24"/>
      <c r="S678" s="24"/>
      <c r="T678" s="24"/>
      <c r="U678" s="24"/>
      <c r="V678" s="24"/>
      <c r="W678" s="24"/>
      <c r="X678" s="24"/>
      <c r="Y678" s="24"/>
      <c r="Z678" s="24"/>
      <c r="AA678" s="24"/>
    </row>
    <row r="679">
      <c r="A679" s="24"/>
      <c r="B679" s="24"/>
      <c r="C679" s="24"/>
      <c r="D679" s="24"/>
      <c r="E679" s="24"/>
      <c r="F679" s="27"/>
      <c r="G679" s="49"/>
      <c r="H679" s="24"/>
      <c r="I679" s="24"/>
      <c r="J679" s="24"/>
      <c r="K679" s="24"/>
      <c r="L679" s="24"/>
      <c r="M679" s="24"/>
      <c r="N679" s="24"/>
      <c r="O679" s="24"/>
      <c r="P679" s="24"/>
      <c r="Q679" s="24"/>
      <c r="R679" s="24"/>
      <c r="S679" s="24"/>
      <c r="T679" s="24"/>
      <c r="U679" s="24"/>
      <c r="V679" s="24"/>
      <c r="W679" s="24"/>
      <c r="X679" s="24"/>
      <c r="Y679" s="24"/>
      <c r="Z679" s="24"/>
      <c r="AA679" s="24"/>
    </row>
    <row r="680">
      <c r="A680" s="24"/>
      <c r="B680" s="24"/>
      <c r="C680" s="24"/>
      <c r="D680" s="24"/>
      <c r="E680" s="24"/>
      <c r="F680" s="27"/>
      <c r="G680" s="49"/>
      <c r="H680" s="24"/>
      <c r="I680" s="24"/>
      <c r="J680" s="24"/>
      <c r="K680" s="24"/>
      <c r="L680" s="24"/>
      <c r="M680" s="24"/>
      <c r="N680" s="24"/>
      <c r="O680" s="24"/>
      <c r="P680" s="24"/>
      <c r="Q680" s="24"/>
      <c r="R680" s="24"/>
      <c r="S680" s="24"/>
      <c r="T680" s="24"/>
      <c r="U680" s="24"/>
      <c r="V680" s="24"/>
      <c r="W680" s="24"/>
      <c r="X680" s="24"/>
      <c r="Y680" s="24"/>
      <c r="Z680" s="24"/>
      <c r="AA680" s="24"/>
    </row>
    <row r="681">
      <c r="A681" s="24"/>
      <c r="B681" s="24"/>
      <c r="C681" s="24"/>
      <c r="D681" s="24"/>
      <c r="E681" s="24"/>
      <c r="F681" s="27"/>
      <c r="G681" s="49"/>
      <c r="H681" s="24"/>
      <c r="I681" s="24"/>
      <c r="J681" s="24"/>
      <c r="K681" s="24"/>
      <c r="L681" s="24"/>
      <c r="M681" s="24"/>
      <c r="N681" s="24"/>
      <c r="O681" s="24"/>
      <c r="P681" s="24"/>
      <c r="Q681" s="24"/>
      <c r="R681" s="24"/>
      <c r="S681" s="24"/>
      <c r="T681" s="24"/>
      <c r="U681" s="24"/>
      <c r="V681" s="24"/>
      <c r="W681" s="24"/>
      <c r="X681" s="24"/>
      <c r="Y681" s="24"/>
      <c r="Z681" s="24"/>
      <c r="AA681" s="24"/>
    </row>
    <row r="682">
      <c r="A682" s="24"/>
      <c r="B682" s="24"/>
      <c r="C682" s="24"/>
      <c r="D682" s="24"/>
      <c r="E682" s="24"/>
      <c r="F682" s="27"/>
      <c r="G682" s="49"/>
      <c r="H682" s="24"/>
      <c r="I682" s="24"/>
      <c r="J682" s="24"/>
      <c r="K682" s="24"/>
      <c r="L682" s="24"/>
      <c r="M682" s="24"/>
      <c r="N682" s="24"/>
      <c r="O682" s="24"/>
      <c r="P682" s="24"/>
      <c r="Q682" s="24"/>
      <c r="R682" s="24"/>
      <c r="S682" s="24"/>
      <c r="T682" s="24"/>
      <c r="U682" s="24"/>
      <c r="V682" s="24"/>
      <c r="W682" s="24"/>
      <c r="X682" s="24"/>
      <c r="Y682" s="24"/>
      <c r="Z682" s="24"/>
      <c r="AA682" s="24"/>
    </row>
    <row r="683">
      <c r="A683" s="24"/>
      <c r="B683" s="24"/>
      <c r="C683" s="24"/>
      <c r="D683" s="24"/>
      <c r="E683" s="24"/>
      <c r="F683" s="27"/>
      <c r="G683" s="49"/>
      <c r="H683" s="24"/>
      <c r="I683" s="24"/>
      <c r="J683" s="24"/>
      <c r="K683" s="24"/>
      <c r="L683" s="24"/>
      <c r="M683" s="24"/>
      <c r="N683" s="24"/>
      <c r="O683" s="24"/>
      <c r="P683" s="24"/>
      <c r="Q683" s="24"/>
      <c r="R683" s="24"/>
      <c r="S683" s="24"/>
      <c r="T683" s="24"/>
      <c r="U683" s="24"/>
      <c r="V683" s="24"/>
      <c r="W683" s="24"/>
      <c r="X683" s="24"/>
      <c r="Y683" s="24"/>
      <c r="Z683" s="24"/>
      <c r="AA683" s="24"/>
    </row>
    <row r="684">
      <c r="A684" s="24"/>
      <c r="B684" s="24"/>
      <c r="C684" s="24"/>
      <c r="D684" s="24"/>
      <c r="E684" s="24"/>
      <c r="F684" s="27"/>
      <c r="G684" s="49"/>
      <c r="H684" s="24"/>
      <c r="I684" s="24"/>
      <c r="J684" s="24"/>
      <c r="K684" s="24"/>
      <c r="L684" s="24"/>
      <c r="M684" s="24"/>
      <c r="N684" s="24"/>
      <c r="O684" s="24"/>
      <c r="P684" s="24"/>
      <c r="Q684" s="24"/>
      <c r="R684" s="24"/>
      <c r="S684" s="24"/>
      <c r="T684" s="24"/>
      <c r="U684" s="24"/>
      <c r="V684" s="24"/>
      <c r="W684" s="24"/>
      <c r="X684" s="24"/>
      <c r="Y684" s="24"/>
      <c r="Z684" s="24"/>
      <c r="AA684" s="24"/>
    </row>
    <row r="685">
      <c r="A685" s="24"/>
      <c r="B685" s="24"/>
      <c r="C685" s="24"/>
      <c r="D685" s="24"/>
      <c r="E685" s="24"/>
      <c r="F685" s="27"/>
      <c r="G685" s="49"/>
      <c r="H685" s="24"/>
      <c r="I685" s="24"/>
      <c r="J685" s="24"/>
      <c r="K685" s="24"/>
      <c r="L685" s="24"/>
      <c r="M685" s="24"/>
      <c r="N685" s="24"/>
      <c r="O685" s="24"/>
      <c r="P685" s="24"/>
      <c r="Q685" s="24"/>
      <c r="R685" s="24"/>
      <c r="S685" s="24"/>
      <c r="T685" s="24"/>
      <c r="U685" s="24"/>
      <c r="V685" s="24"/>
      <c r="W685" s="24"/>
      <c r="X685" s="24"/>
      <c r="Y685" s="24"/>
      <c r="Z685" s="24"/>
      <c r="AA685" s="24"/>
    </row>
    <row r="686">
      <c r="A686" s="24"/>
      <c r="B686" s="24"/>
      <c r="C686" s="24"/>
      <c r="D686" s="24"/>
      <c r="E686" s="24"/>
      <c r="F686" s="27"/>
      <c r="G686" s="49"/>
      <c r="H686" s="24"/>
      <c r="I686" s="24"/>
      <c r="J686" s="24"/>
      <c r="K686" s="24"/>
      <c r="L686" s="24"/>
      <c r="M686" s="24"/>
      <c r="N686" s="24"/>
      <c r="O686" s="24"/>
      <c r="P686" s="24"/>
      <c r="Q686" s="24"/>
      <c r="R686" s="24"/>
      <c r="S686" s="24"/>
      <c r="T686" s="24"/>
      <c r="U686" s="24"/>
      <c r="V686" s="24"/>
      <c r="W686" s="24"/>
      <c r="X686" s="24"/>
      <c r="Y686" s="24"/>
      <c r="Z686" s="24"/>
      <c r="AA686" s="24"/>
    </row>
    <row r="687">
      <c r="A687" s="24"/>
      <c r="B687" s="24"/>
      <c r="C687" s="24"/>
      <c r="D687" s="24"/>
      <c r="E687" s="24"/>
      <c r="F687" s="27"/>
      <c r="G687" s="49"/>
      <c r="H687" s="24"/>
      <c r="I687" s="24"/>
      <c r="J687" s="24"/>
      <c r="K687" s="24"/>
      <c r="L687" s="24"/>
      <c r="M687" s="24"/>
      <c r="N687" s="24"/>
      <c r="O687" s="24"/>
      <c r="P687" s="24"/>
      <c r="Q687" s="24"/>
      <c r="R687" s="24"/>
      <c r="S687" s="24"/>
      <c r="T687" s="24"/>
      <c r="U687" s="24"/>
      <c r="V687" s="24"/>
      <c r="W687" s="24"/>
      <c r="X687" s="24"/>
      <c r="Y687" s="24"/>
      <c r="Z687" s="24"/>
      <c r="AA687" s="24"/>
    </row>
    <row r="688">
      <c r="A688" s="24"/>
      <c r="B688" s="24"/>
      <c r="C688" s="24"/>
      <c r="D688" s="24"/>
      <c r="E688" s="24"/>
      <c r="F688" s="27"/>
      <c r="G688" s="49"/>
      <c r="H688" s="24"/>
      <c r="I688" s="24"/>
      <c r="J688" s="24"/>
      <c r="K688" s="24"/>
      <c r="L688" s="24"/>
      <c r="M688" s="24"/>
      <c r="N688" s="24"/>
      <c r="O688" s="24"/>
      <c r="P688" s="24"/>
      <c r="Q688" s="24"/>
      <c r="R688" s="24"/>
      <c r="S688" s="24"/>
      <c r="T688" s="24"/>
      <c r="U688" s="24"/>
      <c r="V688" s="24"/>
      <c r="W688" s="24"/>
      <c r="X688" s="24"/>
      <c r="Y688" s="24"/>
      <c r="Z688" s="24"/>
      <c r="AA688" s="24"/>
    </row>
    <row r="689">
      <c r="A689" s="24"/>
      <c r="B689" s="24"/>
      <c r="C689" s="24"/>
      <c r="D689" s="24"/>
      <c r="E689" s="24"/>
      <c r="F689" s="27"/>
      <c r="G689" s="49"/>
      <c r="H689" s="24"/>
      <c r="I689" s="24"/>
      <c r="J689" s="24"/>
      <c r="K689" s="24"/>
      <c r="L689" s="24"/>
      <c r="M689" s="24"/>
      <c r="N689" s="24"/>
      <c r="O689" s="24"/>
      <c r="P689" s="24"/>
      <c r="Q689" s="24"/>
      <c r="R689" s="24"/>
      <c r="S689" s="24"/>
      <c r="T689" s="24"/>
      <c r="U689" s="24"/>
      <c r="V689" s="24"/>
      <c r="W689" s="24"/>
      <c r="X689" s="24"/>
      <c r="Y689" s="24"/>
      <c r="Z689" s="24"/>
      <c r="AA689" s="24"/>
    </row>
    <row r="690">
      <c r="A690" s="24"/>
      <c r="B690" s="24"/>
      <c r="C690" s="24"/>
      <c r="D690" s="24"/>
      <c r="E690" s="24"/>
      <c r="F690" s="27"/>
      <c r="G690" s="49"/>
      <c r="H690" s="24"/>
      <c r="I690" s="24"/>
      <c r="J690" s="24"/>
      <c r="K690" s="24"/>
      <c r="L690" s="24"/>
      <c r="M690" s="24"/>
      <c r="N690" s="24"/>
      <c r="O690" s="24"/>
      <c r="P690" s="24"/>
      <c r="Q690" s="24"/>
      <c r="R690" s="24"/>
      <c r="S690" s="24"/>
      <c r="T690" s="24"/>
      <c r="U690" s="24"/>
      <c r="V690" s="24"/>
      <c r="W690" s="24"/>
      <c r="X690" s="24"/>
      <c r="Y690" s="24"/>
      <c r="Z690" s="24"/>
      <c r="AA690" s="24"/>
    </row>
    <row r="691">
      <c r="A691" s="24"/>
      <c r="B691" s="24"/>
      <c r="C691" s="24"/>
      <c r="D691" s="24"/>
      <c r="E691" s="24"/>
      <c r="F691" s="27"/>
      <c r="G691" s="49"/>
      <c r="H691" s="24"/>
      <c r="I691" s="24"/>
      <c r="J691" s="24"/>
      <c r="K691" s="24"/>
      <c r="L691" s="24"/>
      <c r="M691" s="24"/>
      <c r="N691" s="24"/>
      <c r="O691" s="24"/>
      <c r="P691" s="24"/>
      <c r="Q691" s="24"/>
      <c r="R691" s="24"/>
      <c r="S691" s="24"/>
      <c r="T691" s="24"/>
      <c r="U691" s="24"/>
      <c r="V691" s="24"/>
      <c r="W691" s="24"/>
      <c r="X691" s="24"/>
      <c r="Y691" s="24"/>
      <c r="Z691" s="24"/>
      <c r="AA691" s="24"/>
    </row>
    <row r="692">
      <c r="A692" s="24"/>
      <c r="B692" s="24"/>
      <c r="C692" s="24"/>
      <c r="D692" s="24"/>
      <c r="E692" s="24"/>
      <c r="F692" s="27"/>
      <c r="G692" s="49"/>
      <c r="H692" s="24"/>
      <c r="I692" s="24"/>
      <c r="J692" s="24"/>
      <c r="K692" s="24"/>
      <c r="L692" s="24"/>
      <c r="M692" s="24"/>
      <c r="N692" s="24"/>
      <c r="O692" s="24"/>
      <c r="P692" s="24"/>
      <c r="Q692" s="24"/>
      <c r="R692" s="24"/>
      <c r="S692" s="24"/>
      <c r="T692" s="24"/>
      <c r="U692" s="24"/>
      <c r="V692" s="24"/>
      <c r="W692" s="24"/>
      <c r="X692" s="24"/>
      <c r="Y692" s="24"/>
      <c r="Z692" s="24"/>
      <c r="AA692" s="24"/>
    </row>
    <row r="693">
      <c r="A693" s="24"/>
      <c r="B693" s="24"/>
      <c r="C693" s="24"/>
      <c r="D693" s="24"/>
      <c r="E693" s="24"/>
      <c r="F693" s="27"/>
      <c r="G693" s="49"/>
      <c r="H693" s="24"/>
      <c r="I693" s="24"/>
      <c r="J693" s="24"/>
      <c r="K693" s="24"/>
      <c r="L693" s="24"/>
      <c r="M693" s="24"/>
      <c r="N693" s="24"/>
      <c r="O693" s="24"/>
      <c r="P693" s="24"/>
      <c r="Q693" s="24"/>
      <c r="R693" s="24"/>
      <c r="S693" s="24"/>
      <c r="T693" s="24"/>
      <c r="U693" s="24"/>
      <c r="V693" s="24"/>
      <c r="W693" s="24"/>
      <c r="X693" s="24"/>
      <c r="Y693" s="24"/>
      <c r="Z693" s="24"/>
      <c r="AA693" s="24"/>
    </row>
    <row r="694">
      <c r="A694" s="24"/>
      <c r="B694" s="24"/>
      <c r="C694" s="24"/>
      <c r="D694" s="24"/>
      <c r="E694" s="24"/>
      <c r="F694" s="27"/>
      <c r="G694" s="49"/>
      <c r="H694" s="24"/>
      <c r="I694" s="24"/>
      <c r="J694" s="24"/>
      <c r="K694" s="24"/>
      <c r="L694" s="24"/>
      <c r="M694" s="24"/>
      <c r="N694" s="24"/>
      <c r="O694" s="24"/>
      <c r="P694" s="24"/>
      <c r="Q694" s="24"/>
      <c r="R694" s="24"/>
      <c r="S694" s="24"/>
      <c r="T694" s="24"/>
      <c r="U694" s="24"/>
      <c r="V694" s="24"/>
      <c r="W694" s="24"/>
      <c r="X694" s="24"/>
      <c r="Y694" s="24"/>
      <c r="Z694" s="24"/>
      <c r="AA694" s="24"/>
    </row>
    <row r="695">
      <c r="A695" s="24"/>
      <c r="B695" s="24"/>
      <c r="C695" s="24"/>
      <c r="D695" s="24"/>
      <c r="E695" s="24"/>
      <c r="F695" s="27"/>
      <c r="G695" s="49"/>
      <c r="H695" s="24"/>
      <c r="I695" s="24"/>
      <c r="J695" s="24"/>
      <c r="K695" s="24"/>
      <c r="L695" s="24"/>
      <c r="M695" s="24"/>
      <c r="N695" s="24"/>
      <c r="O695" s="24"/>
      <c r="P695" s="24"/>
      <c r="Q695" s="24"/>
      <c r="R695" s="24"/>
      <c r="S695" s="24"/>
      <c r="T695" s="24"/>
      <c r="U695" s="24"/>
      <c r="V695" s="24"/>
      <c r="W695" s="24"/>
      <c r="X695" s="24"/>
      <c r="Y695" s="24"/>
      <c r="Z695" s="24"/>
      <c r="AA695" s="24"/>
    </row>
    <row r="696">
      <c r="A696" s="24"/>
      <c r="B696" s="24"/>
      <c r="C696" s="24"/>
      <c r="D696" s="24"/>
      <c r="E696" s="24"/>
      <c r="F696" s="27"/>
      <c r="G696" s="49"/>
      <c r="H696" s="24"/>
      <c r="I696" s="24"/>
      <c r="J696" s="24"/>
      <c r="K696" s="24"/>
      <c r="L696" s="24"/>
      <c r="M696" s="24"/>
      <c r="N696" s="24"/>
      <c r="O696" s="24"/>
      <c r="P696" s="24"/>
      <c r="Q696" s="24"/>
      <c r="R696" s="24"/>
      <c r="S696" s="24"/>
      <c r="T696" s="24"/>
      <c r="U696" s="24"/>
      <c r="V696" s="24"/>
      <c r="W696" s="24"/>
      <c r="X696" s="24"/>
      <c r="Y696" s="24"/>
      <c r="Z696" s="24"/>
      <c r="AA696" s="24"/>
    </row>
    <row r="697">
      <c r="A697" s="24"/>
      <c r="B697" s="24"/>
      <c r="C697" s="24"/>
      <c r="D697" s="24"/>
      <c r="E697" s="24"/>
      <c r="F697" s="27"/>
      <c r="G697" s="49"/>
      <c r="H697" s="24"/>
      <c r="I697" s="24"/>
      <c r="J697" s="24"/>
      <c r="K697" s="24"/>
      <c r="L697" s="24"/>
      <c r="M697" s="24"/>
      <c r="N697" s="24"/>
      <c r="O697" s="24"/>
      <c r="P697" s="24"/>
      <c r="Q697" s="24"/>
      <c r="R697" s="24"/>
      <c r="S697" s="24"/>
      <c r="T697" s="24"/>
      <c r="U697" s="24"/>
      <c r="V697" s="24"/>
      <c r="W697" s="24"/>
      <c r="X697" s="24"/>
      <c r="Y697" s="24"/>
      <c r="Z697" s="24"/>
      <c r="AA697" s="24"/>
    </row>
    <row r="698">
      <c r="A698" s="24"/>
      <c r="B698" s="24"/>
      <c r="C698" s="24"/>
      <c r="D698" s="24"/>
      <c r="E698" s="24"/>
      <c r="F698" s="27"/>
      <c r="G698" s="49"/>
      <c r="H698" s="24"/>
      <c r="I698" s="24"/>
      <c r="J698" s="24"/>
      <c r="K698" s="24"/>
      <c r="L698" s="24"/>
      <c r="M698" s="24"/>
      <c r="N698" s="24"/>
      <c r="O698" s="24"/>
      <c r="P698" s="24"/>
      <c r="Q698" s="24"/>
      <c r="R698" s="24"/>
      <c r="S698" s="24"/>
      <c r="T698" s="24"/>
      <c r="U698" s="24"/>
      <c r="V698" s="24"/>
      <c r="W698" s="24"/>
      <c r="X698" s="24"/>
      <c r="Y698" s="24"/>
      <c r="Z698" s="24"/>
      <c r="AA698" s="24"/>
    </row>
    <row r="699">
      <c r="A699" s="24"/>
      <c r="B699" s="24"/>
      <c r="C699" s="24"/>
      <c r="D699" s="24"/>
      <c r="E699" s="24"/>
      <c r="F699" s="27"/>
      <c r="G699" s="49"/>
      <c r="H699" s="24"/>
      <c r="I699" s="24"/>
      <c r="J699" s="24"/>
      <c r="K699" s="24"/>
      <c r="L699" s="24"/>
      <c r="M699" s="24"/>
      <c r="N699" s="24"/>
      <c r="O699" s="24"/>
      <c r="P699" s="24"/>
      <c r="Q699" s="24"/>
      <c r="R699" s="24"/>
      <c r="S699" s="24"/>
      <c r="T699" s="24"/>
      <c r="U699" s="24"/>
      <c r="V699" s="24"/>
      <c r="W699" s="24"/>
      <c r="X699" s="24"/>
      <c r="Y699" s="24"/>
      <c r="Z699" s="24"/>
      <c r="AA699" s="24"/>
    </row>
    <row r="700">
      <c r="A700" s="24"/>
      <c r="B700" s="24"/>
      <c r="C700" s="24"/>
      <c r="D700" s="24"/>
      <c r="E700" s="24"/>
      <c r="F700" s="27"/>
      <c r="G700" s="49"/>
      <c r="H700" s="24"/>
      <c r="I700" s="24"/>
      <c r="J700" s="24"/>
      <c r="K700" s="24"/>
      <c r="L700" s="24"/>
      <c r="M700" s="24"/>
      <c r="N700" s="24"/>
      <c r="O700" s="24"/>
      <c r="P700" s="24"/>
      <c r="Q700" s="24"/>
      <c r="R700" s="24"/>
      <c r="S700" s="24"/>
      <c r="T700" s="24"/>
      <c r="U700" s="24"/>
      <c r="V700" s="24"/>
      <c r="W700" s="24"/>
      <c r="X700" s="24"/>
      <c r="Y700" s="24"/>
      <c r="Z700" s="24"/>
      <c r="AA700" s="24"/>
    </row>
    <row r="701">
      <c r="A701" s="24"/>
      <c r="B701" s="24"/>
      <c r="C701" s="24"/>
      <c r="D701" s="24"/>
      <c r="E701" s="24"/>
      <c r="F701" s="27"/>
      <c r="G701" s="49"/>
      <c r="H701" s="24"/>
      <c r="I701" s="24"/>
      <c r="J701" s="24"/>
      <c r="K701" s="24"/>
      <c r="L701" s="24"/>
      <c r="M701" s="24"/>
      <c r="N701" s="24"/>
      <c r="O701" s="24"/>
      <c r="P701" s="24"/>
      <c r="Q701" s="24"/>
      <c r="R701" s="24"/>
      <c r="S701" s="24"/>
      <c r="T701" s="24"/>
      <c r="U701" s="24"/>
      <c r="V701" s="24"/>
      <c r="W701" s="24"/>
      <c r="X701" s="24"/>
      <c r="Y701" s="24"/>
      <c r="Z701" s="24"/>
      <c r="AA701" s="24"/>
    </row>
    <row r="702">
      <c r="A702" s="24"/>
      <c r="B702" s="24"/>
      <c r="C702" s="24"/>
      <c r="D702" s="24"/>
      <c r="E702" s="24"/>
      <c r="F702" s="27"/>
      <c r="G702" s="49"/>
      <c r="H702" s="24"/>
      <c r="I702" s="24"/>
      <c r="J702" s="24"/>
      <c r="K702" s="24"/>
      <c r="L702" s="24"/>
      <c r="M702" s="24"/>
      <c r="N702" s="24"/>
      <c r="O702" s="24"/>
      <c r="P702" s="24"/>
      <c r="Q702" s="24"/>
      <c r="R702" s="24"/>
      <c r="S702" s="24"/>
      <c r="T702" s="24"/>
      <c r="U702" s="24"/>
      <c r="V702" s="24"/>
      <c r="W702" s="24"/>
      <c r="X702" s="24"/>
      <c r="Y702" s="24"/>
      <c r="Z702" s="24"/>
      <c r="AA702" s="24"/>
    </row>
    <row r="703">
      <c r="A703" s="24"/>
      <c r="B703" s="24"/>
      <c r="C703" s="24"/>
      <c r="D703" s="24"/>
      <c r="E703" s="24"/>
      <c r="F703" s="27"/>
      <c r="G703" s="49"/>
      <c r="H703" s="24"/>
      <c r="I703" s="24"/>
      <c r="J703" s="24"/>
      <c r="K703" s="24"/>
      <c r="L703" s="24"/>
      <c r="M703" s="24"/>
      <c r="N703" s="24"/>
      <c r="O703" s="24"/>
      <c r="P703" s="24"/>
      <c r="Q703" s="24"/>
      <c r="R703" s="24"/>
      <c r="S703" s="24"/>
      <c r="T703" s="24"/>
      <c r="U703" s="24"/>
      <c r="V703" s="24"/>
      <c r="W703" s="24"/>
      <c r="X703" s="24"/>
      <c r="Y703" s="24"/>
      <c r="Z703" s="24"/>
      <c r="AA703" s="24"/>
    </row>
    <row r="704">
      <c r="A704" s="24"/>
      <c r="B704" s="24"/>
      <c r="C704" s="24"/>
      <c r="D704" s="24"/>
      <c r="E704" s="24"/>
      <c r="F704" s="27"/>
      <c r="G704" s="49"/>
      <c r="H704" s="24"/>
      <c r="I704" s="24"/>
      <c r="J704" s="24"/>
      <c r="K704" s="24"/>
      <c r="L704" s="24"/>
      <c r="M704" s="24"/>
      <c r="N704" s="24"/>
      <c r="O704" s="24"/>
      <c r="P704" s="24"/>
      <c r="Q704" s="24"/>
      <c r="R704" s="24"/>
      <c r="S704" s="24"/>
      <c r="T704" s="24"/>
      <c r="U704" s="24"/>
      <c r="V704" s="24"/>
      <c r="W704" s="24"/>
      <c r="X704" s="24"/>
      <c r="Y704" s="24"/>
      <c r="Z704" s="24"/>
      <c r="AA704" s="24"/>
    </row>
    <row r="705">
      <c r="A705" s="24"/>
      <c r="B705" s="24"/>
      <c r="C705" s="24"/>
      <c r="D705" s="24"/>
      <c r="E705" s="24"/>
      <c r="F705" s="27"/>
      <c r="G705" s="49"/>
      <c r="H705" s="24"/>
      <c r="I705" s="24"/>
      <c r="J705" s="24"/>
      <c r="K705" s="24"/>
      <c r="L705" s="24"/>
      <c r="M705" s="24"/>
      <c r="N705" s="24"/>
      <c r="O705" s="24"/>
      <c r="P705" s="24"/>
      <c r="Q705" s="24"/>
      <c r="R705" s="24"/>
      <c r="S705" s="24"/>
      <c r="T705" s="24"/>
      <c r="U705" s="24"/>
      <c r="V705" s="24"/>
      <c r="W705" s="24"/>
      <c r="X705" s="24"/>
      <c r="Y705" s="24"/>
      <c r="Z705" s="24"/>
      <c r="AA705" s="24"/>
    </row>
    <row r="706">
      <c r="A706" s="24"/>
      <c r="B706" s="24"/>
      <c r="C706" s="24"/>
      <c r="D706" s="24"/>
      <c r="E706" s="24"/>
      <c r="F706" s="27"/>
      <c r="G706" s="49"/>
      <c r="H706" s="24"/>
      <c r="I706" s="24"/>
      <c r="J706" s="24"/>
      <c r="K706" s="24"/>
      <c r="L706" s="24"/>
      <c r="M706" s="24"/>
      <c r="N706" s="24"/>
      <c r="O706" s="24"/>
      <c r="P706" s="24"/>
      <c r="Q706" s="24"/>
      <c r="R706" s="24"/>
      <c r="S706" s="24"/>
      <c r="T706" s="24"/>
      <c r="U706" s="24"/>
      <c r="V706" s="24"/>
      <c r="W706" s="24"/>
      <c r="X706" s="24"/>
      <c r="Y706" s="24"/>
      <c r="Z706" s="24"/>
      <c r="AA706" s="24"/>
    </row>
    <row r="707">
      <c r="A707" s="24"/>
      <c r="B707" s="24"/>
      <c r="C707" s="24"/>
      <c r="D707" s="24"/>
      <c r="E707" s="24"/>
      <c r="F707" s="27"/>
      <c r="G707" s="49"/>
      <c r="H707" s="24"/>
      <c r="I707" s="24"/>
      <c r="J707" s="24"/>
      <c r="K707" s="24"/>
      <c r="L707" s="24"/>
      <c r="M707" s="24"/>
      <c r="N707" s="24"/>
      <c r="O707" s="24"/>
      <c r="P707" s="24"/>
      <c r="Q707" s="24"/>
      <c r="R707" s="24"/>
      <c r="S707" s="24"/>
      <c r="T707" s="24"/>
      <c r="U707" s="24"/>
      <c r="V707" s="24"/>
      <c r="W707" s="24"/>
      <c r="X707" s="24"/>
      <c r="Y707" s="24"/>
      <c r="Z707" s="24"/>
      <c r="AA707" s="24"/>
    </row>
    <row r="708">
      <c r="A708" s="24"/>
      <c r="B708" s="24"/>
      <c r="C708" s="24"/>
      <c r="D708" s="24"/>
      <c r="E708" s="24"/>
      <c r="F708" s="27"/>
      <c r="G708" s="49"/>
      <c r="H708" s="24"/>
      <c r="I708" s="24"/>
      <c r="J708" s="24"/>
      <c r="K708" s="24"/>
      <c r="L708" s="24"/>
      <c r="M708" s="24"/>
      <c r="N708" s="24"/>
      <c r="O708" s="24"/>
      <c r="P708" s="24"/>
      <c r="Q708" s="24"/>
      <c r="R708" s="24"/>
      <c r="S708" s="24"/>
      <c r="T708" s="24"/>
      <c r="U708" s="24"/>
      <c r="V708" s="24"/>
      <c r="W708" s="24"/>
      <c r="X708" s="24"/>
      <c r="Y708" s="24"/>
      <c r="Z708" s="24"/>
      <c r="AA708" s="24"/>
    </row>
    <row r="709">
      <c r="A709" s="24"/>
      <c r="B709" s="24"/>
      <c r="C709" s="24"/>
      <c r="D709" s="24"/>
      <c r="E709" s="24"/>
      <c r="F709" s="27"/>
      <c r="G709" s="49"/>
      <c r="H709" s="24"/>
      <c r="I709" s="24"/>
      <c r="J709" s="24"/>
      <c r="K709" s="24"/>
      <c r="L709" s="24"/>
      <c r="M709" s="24"/>
      <c r="N709" s="24"/>
      <c r="O709" s="24"/>
      <c r="P709" s="24"/>
      <c r="Q709" s="24"/>
      <c r="R709" s="24"/>
      <c r="S709" s="24"/>
      <c r="T709" s="24"/>
      <c r="U709" s="24"/>
      <c r="V709" s="24"/>
      <c r="W709" s="24"/>
      <c r="X709" s="24"/>
      <c r="Y709" s="24"/>
      <c r="Z709" s="24"/>
      <c r="AA709" s="24"/>
    </row>
    <row r="710">
      <c r="A710" s="24"/>
      <c r="B710" s="24"/>
      <c r="C710" s="24"/>
      <c r="D710" s="24"/>
      <c r="E710" s="24"/>
      <c r="F710" s="27"/>
      <c r="G710" s="49"/>
      <c r="H710" s="24"/>
      <c r="I710" s="24"/>
      <c r="J710" s="24"/>
      <c r="K710" s="24"/>
      <c r="L710" s="24"/>
      <c r="M710" s="24"/>
      <c r="N710" s="24"/>
      <c r="O710" s="24"/>
      <c r="P710" s="24"/>
      <c r="Q710" s="24"/>
      <c r="R710" s="24"/>
      <c r="S710" s="24"/>
      <c r="T710" s="24"/>
      <c r="U710" s="24"/>
      <c r="V710" s="24"/>
      <c r="W710" s="24"/>
      <c r="X710" s="24"/>
      <c r="Y710" s="24"/>
      <c r="Z710" s="24"/>
      <c r="AA710" s="24"/>
    </row>
    <row r="711">
      <c r="A711" s="24"/>
      <c r="B711" s="24"/>
      <c r="C711" s="24"/>
      <c r="D711" s="24"/>
      <c r="E711" s="24"/>
      <c r="F711" s="27"/>
      <c r="G711" s="49"/>
      <c r="H711" s="24"/>
      <c r="I711" s="24"/>
      <c r="J711" s="24"/>
      <c r="K711" s="24"/>
      <c r="L711" s="24"/>
      <c r="M711" s="24"/>
      <c r="N711" s="24"/>
      <c r="O711" s="24"/>
      <c r="P711" s="24"/>
      <c r="Q711" s="24"/>
      <c r="R711" s="24"/>
      <c r="S711" s="24"/>
      <c r="T711" s="24"/>
      <c r="U711" s="24"/>
      <c r="V711" s="24"/>
      <c r="W711" s="24"/>
      <c r="X711" s="24"/>
      <c r="Y711" s="24"/>
      <c r="Z711" s="24"/>
      <c r="AA711" s="24"/>
    </row>
    <row r="712">
      <c r="A712" s="24"/>
      <c r="B712" s="24"/>
      <c r="C712" s="24"/>
      <c r="D712" s="24"/>
      <c r="E712" s="24"/>
      <c r="F712" s="27"/>
      <c r="G712" s="49"/>
      <c r="H712" s="24"/>
      <c r="I712" s="24"/>
      <c r="J712" s="24"/>
      <c r="K712" s="24"/>
      <c r="L712" s="24"/>
      <c r="M712" s="24"/>
      <c r="N712" s="24"/>
      <c r="O712" s="24"/>
      <c r="P712" s="24"/>
      <c r="Q712" s="24"/>
      <c r="R712" s="24"/>
      <c r="S712" s="24"/>
      <c r="T712" s="24"/>
      <c r="U712" s="24"/>
      <c r="V712" s="24"/>
      <c r="W712" s="24"/>
      <c r="X712" s="24"/>
      <c r="Y712" s="24"/>
      <c r="Z712" s="24"/>
      <c r="AA712" s="24"/>
    </row>
    <row r="713">
      <c r="A713" s="24"/>
      <c r="B713" s="24"/>
      <c r="C713" s="24"/>
      <c r="D713" s="24"/>
      <c r="E713" s="24"/>
      <c r="F713" s="27"/>
      <c r="G713" s="49"/>
      <c r="H713" s="24"/>
      <c r="I713" s="24"/>
      <c r="J713" s="24"/>
      <c r="K713" s="24"/>
      <c r="L713" s="24"/>
      <c r="M713" s="24"/>
      <c r="N713" s="24"/>
      <c r="O713" s="24"/>
      <c r="P713" s="24"/>
      <c r="Q713" s="24"/>
      <c r="R713" s="24"/>
      <c r="S713" s="24"/>
      <c r="T713" s="24"/>
      <c r="U713" s="24"/>
      <c r="V713" s="24"/>
      <c r="W713" s="24"/>
      <c r="X713" s="24"/>
      <c r="Y713" s="24"/>
      <c r="Z713" s="24"/>
      <c r="AA713" s="24"/>
    </row>
    <row r="714">
      <c r="A714" s="24"/>
      <c r="B714" s="24"/>
      <c r="C714" s="24"/>
      <c r="D714" s="24"/>
      <c r="E714" s="24"/>
      <c r="F714" s="27"/>
      <c r="G714" s="49"/>
      <c r="H714" s="24"/>
      <c r="I714" s="24"/>
      <c r="J714" s="24"/>
      <c r="K714" s="24"/>
      <c r="L714" s="24"/>
      <c r="M714" s="24"/>
      <c r="N714" s="24"/>
      <c r="O714" s="24"/>
      <c r="P714" s="24"/>
      <c r="Q714" s="24"/>
      <c r="R714" s="24"/>
      <c r="S714" s="24"/>
      <c r="T714" s="24"/>
      <c r="U714" s="24"/>
      <c r="V714" s="24"/>
      <c r="W714" s="24"/>
      <c r="X714" s="24"/>
      <c r="Y714" s="24"/>
      <c r="Z714" s="24"/>
      <c r="AA714" s="24"/>
    </row>
    <row r="715">
      <c r="A715" s="24"/>
      <c r="B715" s="24"/>
      <c r="C715" s="24"/>
      <c r="D715" s="24"/>
      <c r="E715" s="24"/>
      <c r="F715" s="27"/>
      <c r="G715" s="49"/>
      <c r="H715" s="24"/>
      <c r="I715" s="24"/>
      <c r="J715" s="24"/>
      <c r="K715" s="24"/>
      <c r="L715" s="24"/>
      <c r="M715" s="24"/>
      <c r="N715" s="24"/>
      <c r="O715" s="24"/>
      <c r="P715" s="24"/>
      <c r="Q715" s="24"/>
      <c r="R715" s="24"/>
      <c r="S715" s="24"/>
      <c r="T715" s="24"/>
      <c r="U715" s="24"/>
      <c r="V715" s="24"/>
      <c r="W715" s="24"/>
      <c r="X715" s="24"/>
      <c r="Y715" s="24"/>
      <c r="Z715" s="24"/>
      <c r="AA715" s="24"/>
    </row>
    <row r="716">
      <c r="A716" s="24"/>
      <c r="B716" s="24"/>
      <c r="C716" s="24"/>
      <c r="D716" s="24"/>
      <c r="E716" s="24"/>
      <c r="F716" s="27"/>
      <c r="G716" s="49"/>
      <c r="H716" s="24"/>
      <c r="I716" s="24"/>
      <c r="J716" s="24"/>
      <c r="K716" s="24"/>
      <c r="L716" s="24"/>
      <c r="M716" s="24"/>
      <c r="N716" s="24"/>
      <c r="O716" s="24"/>
      <c r="P716" s="24"/>
      <c r="Q716" s="24"/>
      <c r="R716" s="24"/>
      <c r="S716" s="24"/>
      <c r="T716" s="24"/>
      <c r="U716" s="24"/>
      <c r="V716" s="24"/>
      <c r="W716" s="24"/>
      <c r="X716" s="24"/>
      <c r="Y716" s="24"/>
      <c r="Z716" s="24"/>
      <c r="AA716" s="24"/>
    </row>
    <row r="717">
      <c r="A717" s="24"/>
      <c r="B717" s="24"/>
      <c r="C717" s="24"/>
      <c r="D717" s="24"/>
      <c r="E717" s="24"/>
      <c r="F717" s="27"/>
      <c r="G717" s="49"/>
      <c r="H717" s="24"/>
      <c r="I717" s="24"/>
      <c r="J717" s="24"/>
      <c r="K717" s="24"/>
      <c r="L717" s="24"/>
      <c r="M717" s="24"/>
      <c r="N717" s="24"/>
      <c r="O717" s="24"/>
      <c r="P717" s="24"/>
      <c r="Q717" s="24"/>
      <c r="R717" s="24"/>
      <c r="S717" s="24"/>
      <c r="T717" s="24"/>
      <c r="U717" s="24"/>
      <c r="V717" s="24"/>
      <c r="W717" s="24"/>
      <c r="X717" s="24"/>
      <c r="Y717" s="24"/>
      <c r="Z717" s="24"/>
      <c r="AA717" s="24"/>
    </row>
    <row r="718">
      <c r="A718" s="24"/>
      <c r="B718" s="24"/>
      <c r="C718" s="24"/>
      <c r="D718" s="24"/>
      <c r="E718" s="24"/>
      <c r="F718" s="27"/>
      <c r="G718" s="49"/>
      <c r="H718" s="24"/>
      <c r="I718" s="24"/>
      <c r="J718" s="24"/>
      <c r="K718" s="24"/>
      <c r="L718" s="24"/>
      <c r="M718" s="24"/>
      <c r="N718" s="24"/>
      <c r="O718" s="24"/>
      <c r="P718" s="24"/>
      <c r="Q718" s="24"/>
      <c r="R718" s="24"/>
      <c r="S718" s="24"/>
      <c r="T718" s="24"/>
      <c r="U718" s="24"/>
      <c r="V718" s="24"/>
      <c r="W718" s="24"/>
      <c r="X718" s="24"/>
      <c r="Y718" s="24"/>
      <c r="Z718" s="24"/>
      <c r="AA718" s="24"/>
    </row>
    <row r="719">
      <c r="A719" s="24"/>
      <c r="B719" s="24"/>
      <c r="C719" s="24"/>
      <c r="D719" s="24"/>
      <c r="E719" s="24"/>
      <c r="F719" s="27"/>
      <c r="G719" s="49"/>
      <c r="H719" s="24"/>
      <c r="I719" s="24"/>
      <c r="J719" s="24"/>
      <c r="K719" s="24"/>
      <c r="L719" s="24"/>
      <c r="M719" s="24"/>
      <c r="N719" s="24"/>
      <c r="O719" s="24"/>
      <c r="P719" s="24"/>
      <c r="Q719" s="24"/>
      <c r="R719" s="24"/>
      <c r="S719" s="24"/>
      <c r="T719" s="24"/>
      <c r="U719" s="24"/>
      <c r="V719" s="24"/>
      <c r="W719" s="24"/>
      <c r="X719" s="24"/>
      <c r="Y719" s="24"/>
      <c r="Z719" s="24"/>
      <c r="AA719" s="24"/>
    </row>
    <row r="720">
      <c r="A720" s="24"/>
      <c r="B720" s="24"/>
      <c r="C720" s="24"/>
      <c r="D720" s="24"/>
      <c r="E720" s="24"/>
      <c r="F720" s="27"/>
      <c r="G720" s="49"/>
      <c r="H720" s="24"/>
      <c r="I720" s="24"/>
      <c r="J720" s="24"/>
      <c r="K720" s="24"/>
      <c r="L720" s="24"/>
      <c r="M720" s="24"/>
      <c r="N720" s="24"/>
      <c r="O720" s="24"/>
      <c r="P720" s="24"/>
      <c r="Q720" s="24"/>
      <c r="R720" s="24"/>
      <c r="S720" s="24"/>
      <c r="T720" s="24"/>
      <c r="U720" s="24"/>
      <c r="V720" s="24"/>
      <c r="W720" s="24"/>
      <c r="X720" s="24"/>
      <c r="Y720" s="24"/>
      <c r="Z720" s="24"/>
      <c r="AA720" s="24"/>
    </row>
    <row r="721">
      <c r="A721" s="24"/>
      <c r="B721" s="24"/>
      <c r="C721" s="24"/>
      <c r="D721" s="24"/>
      <c r="E721" s="24"/>
      <c r="F721" s="27"/>
      <c r="G721" s="49"/>
      <c r="H721" s="24"/>
      <c r="I721" s="24"/>
      <c r="J721" s="24"/>
      <c r="K721" s="24"/>
      <c r="L721" s="24"/>
      <c r="M721" s="24"/>
      <c r="N721" s="24"/>
      <c r="O721" s="24"/>
      <c r="P721" s="24"/>
      <c r="Q721" s="24"/>
      <c r="R721" s="24"/>
      <c r="S721" s="24"/>
      <c r="T721" s="24"/>
      <c r="U721" s="24"/>
      <c r="V721" s="24"/>
      <c r="W721" s="24"/>
      <c r="X721" s="24"/>
      <c r="Y721" s="24"/>
      <c r="Z721" s="24"/>
      <c r="AA721" s="24"/>
    </row>
    <row r="722">
      <c r="A722" s="24"/>
      <c r="B722" s="24"/>
      <c r="C722" s="24"/>
      <c r="D722" s="24"/>
      <c r="E722" s="24"/>
      <c r="F722" s="27"/>
      <c r="G722" s="49"/>
      <c r="H722" s="24"/>
      <c r="I722" s="24"/>
      <c r="J722" s="24"/>
      <c r="K722" s="24"/>
      <c r="L722" s="24"/>
      <c r="M722" s="24"/>
      <c r="N722" s="24"/>
      <c r="O722" s="24"/>
      <c r="P722" s="24"/>
      <c r="Q722" s="24"/>
      <c r="R722" s="24"/>
      <c r="S722" s="24"/>
      <c r="T722" s="24"/>
      <c r="U722" s="24"/>
      <c r="V722" s="24"/>
      <c r="W722" s="24"/>
      <c r="X722" s="24"/>
      <c r="Y722" s="24"/>
      <c r="Z722" s="24"/>
      <c r="AA722" s="24"/>
    </row>
    <row r="723">
      <c r="A723" s="24"/>
      <c r="B723" s="24"/>
      <c r="C723" s="24"/>
      <c r="D723" s="24"/>
      <c r="E723" s="24"/>
      <c r="F723" s="27"/>
      <c r="G723" s="49"/>
      <c r="H723" s="24"/>
      <c r="I723" s="24"/>
      <c r="J723" s="24"/>
      <c r="K723" s="24"/>
      <c r="L723" s="24"/>
      <c r="M723" s="24"/>
      <c r="N723" s="24"/>
      <c r="O723" s="24"/>
      <c r="P723" s="24"/>
      <c r="Q723" s="24"/>
      <c r="R723" s="24"/>
      <c r="S723" s="24"/>
      <c r="T723" s="24"/>
      <c r="U723" s="24"/>
      <c r="V723" s="24"/>
      <c r="W723" s="24"/>
      <c r="X723" s="24"/>
      <c r="Y723" s="24"/>
      <c r="Z723" s="24"/>
      <c r="AA723" s="24"/>
    </row>
    <row r="724">
      <c r="A724" s="24"/>
      <c r="B724" s="24"/>
      <c r="C724" s="24"/>
      <c r="D724" s="24"/>
      <c r="E724" s="24"/>
      <c r="F724" s="27"/>
      <c r="G724" s="49"/>
      <c r="H724" s="24"/>
      <c r="I724" s="24"/>
      <c r="J724" s="24"/>
      <c r="K724" s="24"/>
      <c r="L724" s="24"/>
      <c r="M724" s="24"/>
      <c r="N724" s="24"/>
      <c r="O724" s="24"/>
      <c r="P724" s="24"/>
      <c r="Q724" s="24"/>
      <c r="R724" s="24"/>
      <c r="S724" s="24"/>
      <c r="T724" s="24"/>
      <c r="U724" s="24"/>
      <c r="V724" s="24"/>
      <c r="W724" s="24"/>
      <c r="X724" s="24"/>
      <c r="Y724" s="24"/>
      <c r="Z724" s="24"/>
      <c r="AA724" s="24"/>
    </row>
    <row r="725">
      <c r="A725" s="24"/>
      <c r="B725" s="24"/>
      <c r="C725" s="24"/>
      <c r="D725" s="24"/>
      <c r="E725" s="24"/>
      <c r="F725" s="27"/>
      <c r="G725" s="49"/>
      <c r="H725" s="24"/>
      <c r="I725" s="24"/>
      <c r="J725" s="24"/>
      <c r="K725" s="24"/>
      <c r="L725" s="24"/>
      <c r="M725" s="24"/>
      <c r="N725" s="24"/>
      <c r="O725" s="24"/>
      <c r="P725" s="24"/>
      <c r="Q725" s="24"/>
      <c r="R725" s="24"/>
      <c r="S725" s="24"/>
      <c r="T725" s="24"/>
      <c r="U725" s="24"/>
      <c r="V725" s="24"/>
      <c r="W725" s="24"/>
      <c r="X725" s="24"/>
      <c r="Y725" s="24"/>
      <c r="Z725" s="24"/>
      <c r="AA725" s="24"/>
    </row>
    <row r="726">
      <c r="A726" s="24"/>
      <c r="B726" s="24"/>
      <c r="C726" s="24"/>
      <c r="D726" s="24"/>
      <c r="E726" s="24"/>
      <c r="F726" s="27"/>
      <c r="G726" s="49"/>
      <c r="H726" s="24"/>
      <c r="I726" s="24"/>
      <c r="J726" s="24"/>
      <c r="K726" s="24"/>
      <c r="L726" s="24"/>
      <c r="M726" s="24"/>
      <c r="N726" s="24"/>
      <c r="O726" s="24"/>
      <c r="P726" s="24"/>
      <c r="Q726" s="24"/>
      <c r="R726" s="24"/>
      <c r="S726" s="24"/>
      <c r="T726" s="24"/>
      <c r="U726" s="24"/>
      <c r="V726" s="24"/>
      <c r="W726" s="24"/>
      <c r="X726" s="24"/>
      <c r="Y726" s="24"/>
      <c r="Z726" s="24"/>
      <c r="AA726" s="24"/>
    </row>
    <row r="727">
      <c r="A727" s="24"/>
      <c r="B727" s="24"/>
      <c r="C727" s="24"/>
      <c r="D727" s="24"/>
      <c r="E727" s="24"/>
      <c r="F727" s="27"/>
      <c r="G727" s="49"/>
      <c r="H727" s="24"/>
      <c r="I727" s="24"/>
      <c r="J727" s="24"/>
      <c r="K727" s="24"/>
      <c r="L727" s="24"/>
      <c r="M727" s="24"/>
      <c r="N727" s="24"/>
      <c r="O727" s="24"/>
      <c r="P727" s="24"/>
      <c r="Q727" s="24"/>
      <c r="R727" s="24"/>
      <c r="S727" s="24"/>
      <c r="T727" s="24"/>
      <c r="U727" s="24"/>
      <c r="V727" s="24"/>
      <c r="W727" s="24"/>
      <c r="X727" s="24"/>
      <c r="Y727" s="24"/>
      <c r="Z727" s="24"/>
      <c r="AA727" s="24"/>
    </row>
    <row r="728">
      <c r="A728" s="24"/>
      <c r="B728" s="24"/>
      <c r="C728" s="24"/>
      <c r="D728" s="24"/>
      <c r="E728" s="24"/>
      <c r="F728" s="27"/>
      <c r="G728" s="49"/>
      <c r="H728" s="24"/>
      <c r="I728" s="24"/>
      <c r="J728" s="24"/>
      <c r="K728" s="24"/>
      <c r="L728" s="24"/>
      <c r="M728" s="24"/>
      <c r="N728" s="24"/>
      <c r="O728" s="24"/>
      <c r="P728" s="24"/>
      <c r="Q728" s="24"/>
      <c r="R728" s="24"/>
      <c r="S728" s="24"/>
      <c r="T728" s="24"/>
      <c r="U728" s="24"/>
      <c r="V728" s="24"/>
      <c r="W728" s="24"/>
      <c r="X728" s="24"/>
      <c r="Y728" s="24"/>
      <c r="Z728" s="24"/>
      <c r="AA728" s="24"/>
    </row>
    <row r="729">
      <c r="A729" s="24"/>
      <c r="B729" s="24"/>
      <c r="C729" s="24"/>
      <c r="D729" s="24"/>
      <c r="E729" s="24"/>
      <c r="F729" s="27"/>
      <c r="G729" s="49"/>
      <c r="H729" s="24"/>
      <c r="I729" s="24"/>
      <c r="J729" s="24"/>
      <c r="K729" s="24"/>
      <c r="L729" s="24"/>
      <c r="M729" s="24"/>
      <c r="N729" s="24"/>
      <c r="O729" s="24"/>
      <c r="P729" s="24"/>
      <c r="Q729" s="24"/>
      <c r="R729" s="24"/>
      <c r="S729" s="24"/>
      <c r="T729" s="24"/>
      <c r="U729" s="24"/>
      <c r="V729" s="24"/>
      <c r="W729" s="24"/>
      <c r="X729" s="24"/>
      <c r="Y729" s="24"/>
      <c r="Z729" s="24"/>
      <c r="AA729" s="24"/>
    </row>
    <row r="730">
      <c r="A730" s="24"/>
      <c r="B730" s="24"/>
      <c r="C730" s="24"/>
      <c r="D730" s="24"/>
      <c r="E730" s="24"/>
      <c r="F730" s="27"/>
      <c r="G730" s="49"/>
      <c r="H730" s="24"/>
      <c r="I730" s="24"/>
      <c r="J730" s="24"/>
      <c r="K730" s="24"/>
      <c r="L730" s="24"/>
      <c r="M730" s="24"/>
      <c r="N730" s="24"/>
      <c r="O730" s="24"/>
      <c r="P730" s="24"/>
      <c r="Q730" s="24"/>
      <c r="R730" s="24"/>
      <c r="S730" s="24"/>
      <c r="T730" s="24"/>
      <c r="U730" s="24"/>
      <c r="V730" s="24"/>
      <c r="W730" s="24"/>
      <c r="X730" s="24"/>
      <c r="Y730" s="24"/>
      <c r="Z730" s="24"/>
      <c r="AA730" s="24"/>
    </row>
    <row r="731">
      <c r="A731" s="24"/>
      <c r="B731" s="24"/>
      <c r="C731" s="24"/>
      <c r="D731" s="24"/>
      <c r="E731" s="24"/>
      <c r="F731" s="27"/>
      <c r="G731" s="49"/>
      <c r="H731" s="24"/>
      <c r="I731" s="24"/>
      <c r="J731" s="24"/>
      <c r="K731" s="24"/>
      <c r="L731" s="24"/>
      <c r="M731" s="24"/>
      <c r="N731" s="24"/>
      <c r="O731" s="24"/>
      <c r="P731" s="24"/>
      <c r="Q731" s="24"/>
      <c r="R731" s="24"/>
      <c r="S731" s="24"/>
      <c r="T731" s="24"/>
      <c r="U731" s="24"/>
      <c r="V731" s="24"/>
      <c r="W731" s="24"/>
      <c r="X731" s="24"/>
      <c r="Y731" s="24"/>
      <c r="Z731" s="24"/>
      <c r="AA731" s="24"/>
    </row>
    <row r="732">
      <c r="A732" s="24"/>
      <c r="B732" s="24"/>
      <c r="C732" s="24"/>
      <c r="D732" s="24"/>
      <c r="E732" s="24"/>
      <c r="F732" s="27"/>
      <c r="G732" s="49"/>
      <c r="H732" s="24"/>
      <c r="I732" s="24"/>
      <c r="J732" s="24"/>
      <c r="K732" s="24"/>
      <c r="L732" s="24"/>
      <c r="M732" s="24"/>
      <c r="N732" s="24"/>
      <c r="O732" s="24"/>
      <c r="P732" s="24"/>
      <c r="Q732" s="24"/>
      <c r="R732" s="24"/>
      <c r="S732" s="24"/>
      <c r="T732" s="24"/>
      <c r="U732" s="24"/>
      <c r="V732" s="24"/>
      <c r="W732" s="24"/>
      <c r="X732" s="24"/>
      <c r="Y732" s="24"/>
      <c r="Z732" s="24"/>
      <c r="AA732" s="24"/>
    </row>
    <row r="733">
      <c r="A733" s="24"/>
      <c r="B733" s="24"/>
      <c r="C733" s="24"/>
      <c r="D733" s="24"/>
      <c r="E733" s="24"/>
      <c r="F733" s="27"/>
      <c r="G733" s="49"/>
      <c r="H733" s="24"/>
      <c r="I733" s="24"/>
      <c r="J733" s="24"/>
      <c r="K733" s="24"/>
      <c r="L733" s="24"/>
      <c r="M733" s="24"/>
      <c r="N733" s="24"/>
      <c r="O733" s="24"/>
      <c r="P733" s="24"/>
      <c r="Q733" s="24"/>
      <c r="R733" s="24"/>
      <c r="S733" s="24"/>
      <c r="T733" s="24"/>
      <c r="U733" s="24"/>
      <c r="V733" s="24"/>
      <c r="W733" s="24"/>
      <c r="X733" s="24"/>
      <c r="Y733" s="24"/>
      <c r="Z733" s="24"/>
      <c r="AA733" s="24"/>
    </row>
    <row r="734">
      <c r="A734" s="24"/>
      <c r="B734" s="24"/>
      <c r="C734" s="24"/>
      <c r="D734" s="24"/>
      <c r="E734" s="24"/>
      <c r="F734" s="27"/>
      <c r="G734" s="49"/>
      <c r="H734" s="24"/>
      <c r="I734" s="24"/>
      <c r="J734" s="24"/>
      <c r="K734" s="24"/>
      <c r="L734" s="24"/>
      <c r="M734" s="24"/>
      <c r="N734" s="24"/>
      <c r="O734" s="24"/>
      <c r="P734" s="24"/>
      <c r="Q734" s="24"/>
      <c r="R734" s="24"/>
      <c r="S734" s="24"/>
      <c r="T734" s="24"/>
      <c r="U734" s="24"/>
      <c r="V734" s="24"/>
      <c r="W734" s="24"/>
      <c r="X734" s="24"/>
      <c r="Y734" s="24"/>
      <c r="Z734" s="24"/>
      <c r="AA734" s="24"/>
    </row>
    <row r="735">
      <c r="A735" s="24"/>
      <c r="B735" s="24"/>
      <c r="C735" s="24"/>
      <c r="D735" s="24"/>
      <c r="E735" s="24"/>
      <c r="F735" s="27"/>
      <c r="G735" s="49"/>
      <c r="H735" s="24"/>
      <c r="I735" s="24"/>
      <c r="J735" s="24"/>
      <c r="K735" s="24"/>
      <c r="L735" s="24"/>
      <c r="M735" s="24"/>
      <c r="N735" s="24"/>
      <c r="O735" s="24"/>
      <c r="P735" s="24"/>
      <c r="Q735" s="24"/>
      <c r="R735" s="24"/>
      <c r="S735" s="24"/>
      <c r="T735" s="24"/>
      <c r="U735" s="24"/>
      <c r="V735" s="24"/>
      <c r="W735" s="24"/>
      <c r="X735" s="24"/>
      <c r="Y735" s="24"/>
      <c r="Z735" s="24"/>
      <c r="AA735" s="24"/>
    </row>
    <row r="736">
      <c r="A736" s="24"/>
      <c r="B736" s="24"/>
      <c r="C736" s="24"/>
      <c r="D736" s="24"/>
      <c r="E736" s="24"/>
      <c r="F736" s="27"/>
      <c r="G736" s="49"/>
      <c r="H736" s="24"/>
      <c r="I736" s="24"/>
      <c r="J736" s="24"/>
      <c r="K736" s="24"/>
      <c r="L736" s="24"/>
      <c r="M736" s="24"/>
      <c r="N736" s="24"/>
      <c r="O736" s="24"/>
      <c r="P736" s="24"/>
      <c r="Q736" s="24"/>
      <c r="R736" s="24"/>
      <c r="S736" s="24"/>
      <c r="T736" s="24"/>
      <c r="U736" s="24"/>
      <c r="V736" s="24"/>
      <c r="W736" s="24"/>
      <c r="X736" s="24"/>
      <c r="Y736" s="24"/>
      <c r="Z736" s="24"/>
      <c r="AA736" s="24"/>
    </row>
    <row r="737">
      <c r="A737" s="24"/>
      <c r="B737" s="24"/>
      <c r="C737" s="24"/>
      <c r="D737" s="24"/>
      <c r="E737" s="24"/>
      <c r="F737" s="27"/>
      <c r="G737" s="49"/>
      <c r="H737" s="24"/>
      <c r="I737" s="24"/>
      <c r="J737" s="24"/>
      <c r="K737" s="24"/>
      <c r="L737" s="24"/>
      <c r="M737" s="24"/>
      <c r="N737" s="24"/>
      <c r="O737" s="24"/>
      <c r="P737" s="24"/>
      <c r="Q737" s="24"/>
      <c r="R737" s="24"/>
      <c r="S737" s="24"/>
      <c r="T737" s="24"/>
      <c r="U737" s="24"/>
      <c r="V737" s="24"/>
      <c r="W737" s="24"/>
      <c r="X737" s="24"/>
      <c r="Y737" s="24"/>
      <c r="Z737" s="24"/>
      <c r="AA737" s="24"/>
    </row>
    <row r="738">
      <c r="A738" s="24"/>
      <c r="B738" s="24"/>
      <c r="C738" s="24"/>
      <c r="D738" s="24"/>
      <c r="E738" s="24"/>
      <c r="F738" s="27"/>
      <c r="G738" s="49"/>
      <c r="H738" s="24"/>
      <c r="I738" s="24"/>
      <c r="J738" s="24"/>
      <c r="K738" s="24"/>
      <c r="L738" s="24"/>
      <c r="M738" s="24"/>
      <c r="N738" s="24"/>
      <c r="O738" s="24"/>
      <c r="P738" s="24"/>
      <c r="Q738" s="24"/>
      <c r="R738" s="24"/>
      <c r="S738" s="24"/>
      <c r="T738" s="24"/>
      <c r="U738" s="24"/>
      <c r="V738" s="24"/>
      <c r="W738" s="24"/>
      <c r="X738" s="24"/>
      <c r="Y738" s="24"/>
      <c r="Z738" s="24"/>
      <c r="AA738" s="24"/>
    </row>
    <row r="739">
      <c r="A739" s="24"/>
      <c r="B739" s="24"/>
      <c r="C739" s="24"/>
      <c r="D739" s="24"/>
      <c r="E739" s="24"/>
      <c r="F739" s="27"/>
      <c r="G739" s="49"/>
      <c r="H739" s="24"/>
      <c r="I739" s="24"/>
      <c r="J739" s="24"/>
      <c r="K739" s="24"/>
      <c r="L739" s="24"/>
      <c r="M739" s="24"/>
      <c r="N739" s="24"/>
      <c r="O739" s="24"/>
      <c r="P739" s="24"/>
      <c r="Q739" s="24"/>
      <c r="R739" s="24"/>
      <c r="S739" s="24"/>
      <c r="T739" s="24"/>
      <c r="U739" s="24"/>
      <c r="V739" s="24"/>
      <c r="W739" s="24"/>
      <c r="X739" s="24"/>
      <c r="Y739" s="24"/>
      <c r="Z739" s="24"/>
      <c r="AA739" s="24"/>
    </row>
    <row r="740">
      <c r="A740" s="24"/>
      <c r="B740" s="24"/>
      <c r="C740" s="24"/>
      <c r="D740" s="24"/>
      <c r="E740" s="24"/>
      <c r="F740" s="27"/>
      <c r="G740" s="49"/>
      <c r="H740" s="24"/>
      <c r="I740" s="24"/>
      <c r="J740" s="24"/>
      <c r="K740" s="24"/>
      <c r="L740" s="24"/>
      <c r="M740" s="24"/>
      <c r="N740" s="24"/>
      <c r="O740" s="24"/>
      <c r="P740" s="24"/>
      <c r="Q740" s="24"/>
      <c r="R740" s="24"/>
      <c r="S740" s="24"/>
      <c r="T740" s="24"/>
      <c r="U740" s="24"/>
      <c r="V740" s="24"/>
      <c r="W740" s="24"/>
      <c r="X740" s="24"/>
      <c r="Y740" s="24"/>
      <c r="Z740" s="24"/>
      <c r="AA740" s="24"/>
    </row>
    <row r="741">
      <c r="A741" s="24"/>
      <c r="B741" s="24"/>
      <c r="C741" s="24"/>
      <c r="D741" s="24"/>
      <c r="E741" s="24"/>
      <c r="F741" s="27"/>
      <c r="G741" s="49"/>
      <c r="H741" s="24"/>
      <c r="I741" s="24"/>
      <c r="J741" s="24"/>
      <c r="K741" s="24"/>
      <c r="L741" s="24"/>
      <c r="M741" s="24"/>
      <c r="N741" s="24"/>
      <c r="O741" s="24"/>
      <c r="P741" s="24"/>
      <c r="Q741" s="24"/>
      <c r="R741" s="24"/>
      <c r="S741" s="24"/>
      <c r="T741" s="24"/>
      <c r="U741" s="24"/>
      <c r="V741" s="24"/>
      <c r="W741" s="24"/>
      <c r="X741" s="24"/>
      <c r="Y741" s="24"/>
      <c r="Z741" s="24"/>
      <c r="AA741" s="24"/>
    </row>
    <row r="742">
      <c r="A742" s="24"/>
      <c r="B742" s="24"/>
      <c r="C742" s="24"/>
      <c r="D742" s="24"/>
      <c r="E742" s="24"/>
      <c r="F742" s="27"/>
      <c r="G742" s="49"/>
      <c r="H742" s="24"/>
      <c r="I742" s="24"/>
      <c r="J742" s="24"/>
      <c r="K742" s="24"/>
      <c r="L742" s="24"/>
      <c r="M742" s="24"/>
      <c r="N742" s="24"/>
      <c r="O742" s="24"/>
      <c r="P742" s="24"/>
      <c r="Q742" s="24"/>
      <c r="R742" s="24"/>
      <c r="S742" s="24"/>
      <c r="T742" s="24"/>
      <c r="U742" s="24"/>
      <c r="V742" s="24"/>
      <c r="W742" s="24"/>
      <c r="X742" s="24"/>
      <c r="Y742" s="24"/>
      <c r="Z742" s="24"/>
      <c r="AA742" s="24"/>
    </row>
    <row r="743">
      <c r="A743" s="24"/>
      <c r="B743" s="24"/>
      <c r="C743" s="24"/>
      <c r="D743" s="24"/>
      <c r="E743" s="24"/>
      <c r="F743" s="27"/>
      <c r="G743" s="49"/>
      <c r="H743" s="24"/>
      <c r="I743" s="24"/>
      <c r="J743" s="24"/>
      <c r="K743" s="24"/>
      <c r="L743" s="24"/>
      <c r="M743" s="24"/>
      <c r="N743" s="24"/>
      <c r="O743" s="24"/>
      <c r="P743" s="24"/>
      <c r="Q743" s="24"/>
      <c r="R743" s="24"/>
      <c r="S743" s="24"/>
      <c r="T743" s="24"/>
      <c r="U743" s="24"/>
      <c r="V743" s="24"/>
      <c r="W743" s="24"/>
      <c r="X743" s="24"/>
      <c r="Y743" s="24"/>
      <c r="Z743" s="24"/>
      <c r="AA743" s="24"/>
    </row>
    <row r="744">
      <c r="A744" s="24"/>
      <c r="B744" s="24"/>
      <c r="C744" s="24"/>
      <c r="D744" s="24"/>
      <c r="E744" s="24"/>
      <c r="F744" s="27"/>
      <c r="G744" s="49"/>
      <c r="H744" s="24"/>
      <c r="I744" s="24"/>
      <c r="J744" s="24"/>
      <c r="K744" s="24"/>
      <c r="L744" s="24"/>
      <c r="M744" s="24"/>
      <c r="N744" s="24"/>
      <c r="O744" s="24"/>
      <c r="P744" s="24"/>
      <c r="Q744" s="24"/>
      <c r="R744" s="24"/>
      <c r="S744" s="24"/>
      <c r="T744" s="24"/>
      <c r="U744" s="24"/>
      <c r="V744" s="24"/>
      <c r="W744" s="24"/>
      <c r="X744" s="24"/>
      <c r="Y744" s="24"/>
      <c r="Z744" s="24"/>
      <c r="AA744" s="24"/>
    </row>
    <row r="745">
      <c r="A745" s="24"/>
      <c r="B745" s="24"/>
      <c r="C745" s="24"/>
      <c r="D745" s="24"/>
      <c r="E745" s="24"/>
      <c r="F745" s="27"/>
      <c r="G745" s="49"/>
      <c r="H745" s="24"/>
      <c r="I745" s="24"/>
      <c r="J745" s="24"/>
      <c r="K745" s="24"/>
      <c r="L745" s="24"/>
      <c r="M745" s="24"/>
      <c r="N745" s="24"/>
      <c r="O745" s="24"/>
      <c r="P745" s="24"/>
      <c r="Q745" s="24"/>
      <c r="R745" s="24"/>
      <c r="S745" s="24"/>
      <c r="T745" s="24"/>
      <c r="U745" s="24"/>
      <c r="V745" s="24"/>
      <c r="W745" s="24"/>
      <c r="X745" s="24"/>
      <c r="Y745" s="24"/>
      <c r="Z745" s="24"/>
      <c r="AA745" s="24"/>
    </row>
    <row r="746">
      <c r="A746" s="24"/>
      <c r="B746" s="24"/>
      <c r="C746" s="24"/>
      <c r="D746" s="24"/>
      <c r="E746" s="24"/>
      <c r="F746" s="27"/>
      <c r="G746" s="49"/>
      <c r="H746" s="24"/>
      <c r="I746" s="24"/>
      <c r="J746" s="24"/>
      <c r="K746" s="24"/>
      <c r="L746" s="24"/>
      <c r="M746" s="24"/>
      <c r="N746" s="24"/>
      <c r="O746" s="24"/>
      <c r="P746" s="24"/>
      <c r="Q746" s="24"/>
      <c r="R746" s="24"/>
      <c r="S746" s="24"/>
      <c r="T746" s="24"/>
      <c r="U746" s="24"/>
      <c r="V746" s="24"/>
      <c r="W746" s="24"/>
      <c r="X746" s="24"/>
      <c r="Y746" s="24"/>
      <c r="Z746" s="24"/>
      <c r="AA746" s="24"/>
    </row>
    <row r="747">
      <c r="A747" s="24"/>
      <c r="B747" s="24"/>
      <c r="C747" s="24"/>
      <c r="D747" s="24"/>
      <c r="E747" s="24"/>
      <c r="F747" s="27"/>
      <c r="G747" s="49"/>
      <c r="H747" s="24"/>
      <c r="I747" s="24"/>
      <c r="J747" s="24"/>
      <c r="K747" s="24"/>
      <c r="L747" s="24"/>
      <c r="M747" s="24"/>
      <c r="N747" s="24"/>
      <c r="O747" s="24"/>
      <c r="P747" s="24"/>
      <c r="Q747" s="24"/>
      <c r="R747" s="24"/>
      <c r="S747" s="24"/>
      <c r="T747" s="24"/>
      <c r="U747" s="24"/>
      <c r="V747" s="24"/>
      <c r="W747" s="24"/>
      <c r="X747" s="24"/>
      <c r="Y747" s="24"/>
      <c r="Z747" s="24"/>
      <c r="AA747" s="24"/>
    </row>
    <row r="748">
      <c r="A748" s="24"/>
      <c r="B748" s="24"/>
      <c r="C748" s="24"/>
      <c r="D748" s="24"/>
      <c r="E748" s="24"/>
      <c r="F748" s="27"/>
      <c r="G748" s="49"/>
      <c r="H748" s="24"/>
      <c r="I748" s="24"/>
      <c r="J748" s="24"/>
      <c r="K748" s="24"/>
      <c r="L748" s="24"/>
      <c r="M748" s="24"/>
      <c r="N748" s="24"/>
      <c r="O748" s="24"/>
      <c r="P748" s="24"/>
      <c r="Q748" s="24"/>
      <c r="R748" s="24"/>
      <c r="S748" s="24"/>
      <c r="T748" s="24"/>
      <c r="U748" s="24"/>
      <c r="V748" s="24"/>
      <c r="W748" s="24"/>
      <c r="X748" s="24"/>
      <c r="Y748" s="24"/>
      <c r="Z748" s="24"/>
      <c r="AA748" s="24"/>
    </row>
    <row r="749">
      <c r="A749" s="24"/>
      <c r="B749" s="24"/>
      <c r="C749" s="24"/>
      <c r="D749" s="24"/>
      <c r="E749" s="24"/>
      <c r="F749" s="27"/>
      <c r="G749" s="49"/>
      <c r="H749" s="24"/>
      <c r="I749" s="24"/>
      <c r="J749" s="24"/>
      <c r="K749" s="24"/>
      <c r="L749" s="24"/>
      <c r="M749" s="24"/>
      <c r="N749" s="24"/>
      <c r="O749" s="24"/>
      <c r="P749" s="24"/>
      <c r="Q749" s="24"/>
      <c r="R749" s="24"/>
      <c r="S749" s="24"/>
      <c r="T749" s="24"/>
      <c r="U749" s="24"/>
      <c r="V749" s="24"/>
      <c r="W749" s="24"/>
      <c r="X749" s="24"/>
      <c r="Y749" s="24"/>
      <c r="Z749" s="24"/>
      <c r="AA749" s="24"/>
    </row>
    <row r="750">
      <c r="A750" s="24"/>
      <c r="B750" s="24"/>
      <c r="C750" s="24"/>
      <c r="D750" s="24"/>
      <c r="E750" s="24"/>
      <c r="F750" s="27"/>
      <c r="G750" s="49"/>
      <c r="H750" s="24"/>
      <c r="I750" s="24"/>
      <c r="J750" s="24"/>
      <c r="K750" s="24"/>
      <c r="L750" s="24"/>
      <c r="M750" s="24"/>
      <c r="N750" s="24"/>
      <c r="O750" s="24"/>
      <c r="P750" s="24"/>
      <c r="Q750" s="24"/>
      <c r="R750" s="24"/>
      <c r="S750" s="24"/>
      <c r="T750" s="24"/>
      <c r="U750" s="24"/>
      <c r="V750" s="24"/>
      <c r="W750" s="24"/>
      <c r="X750" s="24"/>
      <c r="Y750" s="24"/>
      <c r="Z750" s="24"/>
      <c r="AA750" s="24"/>
    </row>
    <row r="751">
      <c r="A751" s="24"/>
      <c r="B751" s="24"/>
      <c r="C751" s="24"/>
      <c r="D751" s="24"/>
      <c r="E751" s="24"/>
      <c r="F751" s="27"/>
      <c r="G751" s="49"/>
      <c r="H751" s="24"/>
      <c r="I751" s="24"/>
      <c r="J751" s="24"/>
      <c r="K751" s="24"/>
      <c r="L751" s="24"/>
      <c r="M751" s="24"/>
      <c r="N751" s="24"/>
      <c r="O751" s="24"/>
      <c r="P751" s="24"/>
      <c r="Q751" s="24"/>
      <c r="R751" s="24"/>
      <c r="S751" s="24"/>
      <c r="T751" s="24"/>
      <c r="U751" s="24"/>
      <c r="V751" s="24"/>
      <c r="W751" s="24"/>
      <c r="X751" s="24"/>
      <c r="Y751" s="24"/>
      <c r="Z751" s="24"/>
      <c r="AA751" s="24"/>
    </row>
    <row r="752">
      <c r="A752" s="24"/>
      <c r="B752" s="24"/>
      <c r="C752" s="24"/>
      <c r="D752" s="24"/>
      <c r="E752" s="24"/>
      <c r="F752" s="27"/>
      <c r="G752" s="49"/>
      <c r="H752" s="24"/>
      <c r="I752" s="24"/>
      <c r="J752" s="24"/>
      <c r="K752" s="24"/>
      <c r="L752" s="24"/>
      <c r="M752" s="24"/>
      <c r="N752" s="24"/>
      <c r="O752" s="24"/>
      <c r="P752" s="24"/>
      <c r="Q752" s="24"/>
      <c r="R752" s="24"/>
      <c r="S752" s="24"/>
      <c r="T752" s="24"/>
      <c r="U752" s="24"/>
      <c r="V752" s="24"/>
      <c r="W752" s="24"/>
      <c r="X752" s="24"/>
      <c r="Y752" s="24"/>
      <c r="Z752" s="24"/>
      <c r="AA752" s="24"/>
    </row>
    <row r="753">
      <c r="A753" s="24"/>
      <c r="B753" s="24"/>
      <c r="C753" s="24"/>
      <c r="D753" s="24"/>
      <c r="E753" s="24"/>
      <c r="F753" s="27"/>
      <c r="G753" s="49"/>
      <c r="H753" s="24"/>
      <c r="I753" s="24"/>
      <c r="J753" s="24"/>
      <c r="K753" s="24"/>
      <c r="L753" s="24"/>
      <c r="M753" s="24"/>
      <c r="N753" s="24"/>
      <c r="O753" s="24"/>
      <c r="P753" s="24"/>
      <c r="Q753" s="24"/>
      <c r="R753" s="24"/>
      <c r="S753" s="24"/>
      <c r="T753" s="24"/>
      <c r="U753" s="24"/>
      <c r="V753" s="24"/>
      <c r="W753" s="24"/>
      <c r="X753" s="24"/>
      <c r="Y753" s="24"/>
      <c r="Z753" s="24"/>
      <c r="AA753" s="24"/>
    </row>
    <row r="754">
      <c r="A754" s="24"/>
      <c r="B754" s="24"/>
      <c r="C754" s="24"/>
      <c r="D754" s="24"/>
      <c r="E754" s="24"/>
      <c r="F754" s="27"/>
      <c r="G754" s="49"/>
      <c r="H754" s="24"/>
      <c r="I754" s="24"/>
      <c r="J754" s="24"/>
      <c r="K754" s="24"/>
      <c r="L754" s="24"/>
      <c r="M754" s="24"/>
      <c r="N754" s="24"/>
      <c r="O754" s="24"/>
      <c r="P754" s="24"/>
      <c r="Q754" s="24"/>
      <c r="R754" s="24"/>
      <c r="S754" s="24"/>
      <c r="T754" s="24"/>
      <c r="U754" s="24"/>
      <c r="V754" s="24"/>
      <c r="W754" s="24"/>
      <c r="X754" s="24"/>
      <c r="Y754" s="24"/>
      <c r="Z754" s="24"/>
      <c r="AA754" s="24"/>
    </row>
    <row r="755">
      <c r="A755" s="24"/>
      <c r="B755" s="24"/>
      <c r="C755" s="24"/>
      <c r="D755" s="24"/>
      <c r="E755" s="24"/>
      <c r="F755" s="27"/>
      <c r="G755" s="49"/>
      <c r="H755" s="24"/>
      <c r="I755" s="24"/>
      <c r="J755" s="24"/>
      <c r="K755" s="24"/>
      <c r="L755" s="24"/>
      <c r="M755" s="24"/>
      <c r="N755" s="24"/>
      <c r="O755" s="24"/>
      <c r="P755" s="24"/>
      <c r="Q755" s="24"/>
      <c r="R755" s="24"/>
      <c r="S755" s="24"/>
      <c r="T755" s="24"/>
      <c r="U755" s="24"/>
      <c r="V755" s="24"/>
      <c r="W755" s="24"/>
      <c r="X755" s="24"/>
      <c r="Y755" s="24"/>
      <c r="Z755" s="24"/>
      <c r="AA755" s="24"/>
    </row>
    <row r="756">
      <c r="A756" s="24"/>
      <c r="B756" s="24"/>
      <c r="C756" s="24"/>
      <c r="D756" s="24"/>
      <c r="E756" s="24"/>
      <c r="F756" s="27"/>
      <c r="G756" s="49"/>
      <c r="H756" s="24"/>
      <c r="I756" s="24"/>
      <c r="J756" s="24"/>
      <c r="K756" s="24"/>
      <c r="L756" s="24"/>
      <c r="M756" s="24"/>
      <c r="N756" s="24"/>
      <c r="O756" s="24"/>
      <c r="P756" s="24"/>
      <c r="Q756" s="24"/>
      <c r="R756" s="24"/>
      <c r="S756" s="24"/>
      <c r="T756" s="24"/>
      <c r="U756" s="24"/>
      <c r="V756" s="24"/>
      <c r="W756" s="24"/>
      <c r="X756" s="24"/>
      <c r="Y756" s="24"/>
      <c r="Z756" s="24"/>
      <c r="AA756" s="24"/>
    </row>
    <row r="757">
      <c r="A757" s="24"/>
      <c r="B757" s="24"/>
      <c r="C757" s="24"/>
      <c r="D757" s="24"/>
      <c r="E757" s="24"/>
      <c r="F757" s="27"/>
      <c r="G757" s="49"/>
      <c r="H757" s="24"/>
      <c r="I757" s="24"/>
      <c r="J757" s="24"/>
      <c r="K757" s="24"/>
      <c r="L757" s="24"/>
      <c r="M757" s="24"/>
      <c r="N757" s="24"/>
      <c r="O757" s="24"/>
      <c r="P757" s="24"/>
      <c r="Q757" s="24"/>
      <c r="R757" s="24"/>
      <c r="S757" s="24"/>
      <c r="T757" s="24"/>
      <c r="U757" s="24"/>
      <c r="V757" s="24"/>
      <c r="W757" s="24"/>
      <c r="X757" s="24"/>
      <c r="Y757" s="24"/>
      <c r="Z757" s="24"/>
      <c r="AA757" s="24"/>
    </row>
    <row r="758">
      <c r="A758" s="24"/>
      <c r="B758" s="24"/>
      <c r="C758" s="24"/>
      <c r="D758" s="24"/>
      <c r="E758" s="24"/>
      <c r="F758" s="27"/>
      <c r="G758" s="49"/>
      <c r="H758" s="24"/>
      <c r="I758" s="24"/>
      <c r="J758" s="24"/>
      <c r="K758" s="24"/>
      <c r="L758" s="24"/>
      <c r="M758" s="24"/>
      <c r="N758" s="24"/>
      <c r="O758" s="24"/>
      <c r="P758" s="24"/>
      <c r="Q758" s="24"/>
      <c r="R758" s="24"/>
      <c r="S758" s="24"/>
      <c r="T758" s="24"/>
      <c r="U758" s="24"/>
      <c r="V758" s="24"/>
      <c r="W758" s="24"/>
      <c r="X758" s="24"/>
      <c r="Y758" s="24"/>
      <c r="Z758" s="24"/>
      <c r="AA758" s="24"/>
    </row>
    <row r="759">
      <c r="A759" s="24"/>
      <c r="B759" s="24"/>
      <c r="C759" s="24"/>
      <c r="D759" s="24"/>
      <c r="E759" s="24"/>
      <c r="F759" s="27"/>
      <c r="G759" s="49"/>
      <c r="H759" s="24"/>
      <c r="I759" s="24"/>
      <c r="J759" s="24"/>
      <c r="K759" s="24"/>
      <c r="L759" s="24"/>
      <c r="M759" s="24"/>
      <c r="N759" s="24"/>
      <c r="O759" s="24"/>
      <c r="P759" s="24"/>
      <c r="Q759" s="24"/>
      <c r="R759" s="24"/>
      <c r="S759" s="24"/>
      <c r="T759" s="24"/>
      <c r="U759" s="24"/>
      <c r="V759" s="24"/>
      <c r="W759" s="24"/>
      <c r="X759" s="24"/>
      <c r="Y759" s="24"/>
      <c r="Z759" s="24"/>
      <c r="AA759" s="24"/>
    </row>
    <row r="760">
      <c r="A760" s="24"/>
      <c r="B760" s="24"/>
      <c r="C760" s="24"/>
      <c r="D760" s="24"/>
      <c r="E760" s="24"/>
      <c r="F760" s="27"/>
      <c r="G760" s="49"/>
      <c r="H760" s="24"/>
      <c r="I760" s="24"/>
      <c r="J760" s="24"/>
      <c r="K760" s="24"/>
      <c r="L760" s="24"/>
      <c r="M760" s="24"/>
      <c r="N760" s="24"/>
      <c r="O760" s="24"/>
      <c r="P760" s="24"/>
      <c r="Q760" s="24"/>
      <c r="R760" s="24"/>
      <c r="S760" s="24"/>
      <c r="T760" s="24"/>
      <c r="U760" s="24"/>
      <c r="V760" s="24"/>
      <c r="W760" s="24"/>
      <c r="X760" s="24"/>
      <c r="Y760" s="24"/>
      <c r="Z760" s="24"/>
      <c r="AA760" s="24"/>
    </row>
    <row r="761">
      <c r="A761" s="24"/>
      <c r="B761" s="24"/>
      <c r="C761" s="24"/>
      <c r="D761" s="24"/>
      <c r="E761" s="24"/>
      <c r="F761" s="27"/>
      <c r="G761" s="49"/>
      <c r="H761" s="24"/>
      <c r="I761" s="24"/>
      <c r="J761" s="24"/>
      <c r="K761" s="24"/>
      <c r="L761" s="24"/>
      <c r="M761" s="24"/>
      <c r="N761" s="24"/>
      <c r="O761" s="24"/>
      <c r="P761" s="24"/>
      <c r="Q761" s="24"/>
      <c r="R761" s="24"/>
      <c r="S761" s="24"/>
      <c r="T761" s="24"/>
      <c r="U761" s="24"/>
      <c r="V761" s="24"/>
      <c r="W761" s="24"/>
      <c r="X761" s="24"/>
      <c r="Y761" s="24"/>
      <c r="Z761" s="24"/>
      <c r="AA761" s="24"/>
    </row>
    <row r="762">
      <c r="A762" s="24"/>
      <c r="B762" s="24"/>
      <c r="C762" s="24"/>
      <c r="D762" s="24"/>
      <c r="E762" s="24"/>
      <c r="F762" s="27"/>
      <c r="G762" s="49"/>
      <c r="H762" s="24"/>
      <c r="I762" s="24"/>
      <c r="J762" s="24"/>
      <c r="K762" s="24"/>
      <c r="L762" s="24"/>
      <c r="M762" s="24"/>
      <c r="N762" s="24"/>
      <c r="O762" s="24"/>
      <c r="P762" s="24"/>
      <c r="Q762" s="24"/>
      <c r="R762" s="24"/>
      <c r="S762" s="24"/>
      <c r="T762" s="24"/>
      <c r="U762" s="24"/>
      <c r="V762" s="24"/>
      <c r="W762" s="24"/>
      <c r="X762" s="24"/>
      <c r="Y762" s="24"/>
      <c r="Z762" s="24"/>
      <c r="AA762" s="24"/>
    </row>
    <row r="763">
      <c r="A763" s="24"/>
      <c r="B763" s="24"/>
      <c r="C763" s="24"/>
      <c r="D763" s="24"/>
      <c r="E763" s="24"/>
      <c r="F763" s="27"/>
      <c r="G763" s="49"/>
      <c r="H763" s="24"/>
      <c r="I763" s="24"/>
      <c r="J763" s="24"/>
      <c r="K763" s="24"/>
      <c r="L763" s="24"/>
      <c r="M763" s="24"/>
      <c r="N763" s="24"/>
      <c r="O763" s="24"/>
      <c r="P763" s="24"/>
      <c r="Q763" s="24"/>
      <c r="R763" s="24"/>
      <c r="S763" s="24"/>
      <c r="T763" s="24"/>
      <c r="U763" s="24"/>
      <c r="V763" s="24"/>
      <c r="W763" s="24"/>
      <c r="X763" s="24"/>
      <c r="Y763" s="24"/>
      <c r="Z763" s="24"/>
      <c r="AA763" s="24"/>
    </row>
    <row r="764">
      <c r="A764" s="24"/>
      <c r="B764" s="24"/>
      <c r="C764" s="24"/>
      <c r="D764" s="24"/>
      <c r="E764" s="24"/>
      <c r="F764" s="27"/>
      <c r="G764" s="49"/>
      <c r="H764" s="24"/>
      <c r="I764" s="24"/>
      <c r="J764" s="24"/>
      <c r="K764" s="24"/>
      <c r="L764" s="24"/>
      <c r="M764" s="24"/>
      <c r="N764" s="24"/>
      <c r="O764" s="24"/>
      <c r="P764" s="24"/>
      <c r="Q764" s="24"/>
      <c r="R764" s="24"/>
      <c r="S764" s="24"/>
      <c r="T764" s="24"/>
      <c r="U764" s="24"/>
      <c r="V764" s="24"/>
      <c r="W764" s="24"/>
      <c r="X764" s="24"/>
      <c r="Y764" s="24"/>
      <c r="Z764" s="24"/>
      <c r="AA764" s="24"/>
    </row>
    <row r="765">
      <c r="A765" s="24"/>
      <c r="B765" s="24"/>
      <c r="C765" s="24"/>
      <c r="D765" s="24"/>
      <c r="E765" s="24"/>
      <c r="F765" s="27"/>
      <c r="G765" s="49"/>
      <c r="H765" s="24"/>
      <c r="I765" s="24"/>
      <c r="J765" s="24"/>
      <c r="K765" s="24"/>
      <c r="L765" s="24"/>
      <c r="M765" s="24"/>
      <c r="N765" s="24"/>
      <c r="O765" s="24"/>
      <c r="P765" s="24"/>
      <c r="Q765" s="24"/>
      <c r="R765" s="24"/>
      <c r="S765" s="24"/>
      <c r="T765" s="24"/>
      <c r="U765" s="24"/>
      <c r="V765" s="24"/>
      <c r="W765" s="24"/>
      <c r="X765" s="24"/>
      <c r="Y765" s="24"/>
      <c r="Z765" s="24"/>
      <c r="AA765" s="24"/>
    </row>
    <row r="766">
      <c r="A766" s="24"/>
      <c r="B766" s="24"/>
      <c r="C766" s="24"/>
      <c r="D766" s="24"/>
      <c r="E766" s="24"/>
      <c r="F766" s="27"/>
      <c r="G766" s="49"/>
      <c r="H766" s="24"/>
      <c r="I766" s="24"/>
      <c r="J766" s="24"/>
      <c r="K766" s="24"/>
      <c r="L766" s="24"/>
      <c r="M766" s="24"/>
      <c r="N766" s="24"/>
      <c r="O766" s="24"/>
      <c r="P766" s="24"/>
      <c r="Q766" s="24"/>
      <c r="R766" s="24"/>
      <c r="S766" s="24"/>
      <c r="T766" s="24"/>
      <c r="U766" s="24"/>
      <c r="V766" s="24"/>
      <c r="W766" s="24"/>
      <c r="X766" s="24"/>
      <c r="Y766" s="24"/>
      <c r="Z766" s="24"/>
      <c r="AA766" s="24"/>
    </row>
    <row r="767">
      <c r="A767" s="24"/>
      <c r="B767" s="24"/>
      <c r="C767" s="24"/>
      <c r="D767" s="24"/>
      <c r="E767" s="24"/>
      <c r="F767" s="27"/>
      <c r="G767" s="49"/>
      <c r="H767" s="24"/>
      <c r="I767" s="24"/>
      <c r="J767" s="24"/>
      <c r="K767" s="24"/>
      <c r="L767" s="24"/>
      <c r="M767" s="24"/>
      <c r="N767" s="24"/>
      <c r="O767" s="24"/>
      <c r="P767" s="24"/>
      <c r="Q767" s="24"/>
      <c r="R767" s="24"/>
      <c r="S767" s="24"/>
      <c r="T767" s="24"/>
      <c r="U767" s="24"/>
      <c r="V767" s="24"/>
      <c r="W767" s="24"/>
      <c r="X767" s="24"/>
      <c r="Y767" s="24"/>
      <c r="Z767" s="24"/>
      <c r="AA767" s="24"/>
    </row>
    <row r="768">
      <c r="A768" s="24"/>
      <c r="B768" s="24"/>
      <c r="C768" s="24"/>
      <c r="D768" s="24"/>
      <c r="E768" s="24"/>
      <c r="F768" s="27"/>
      <c r="G768" s="49"/>
      <c r="H768" s="24"/>
      <c r="I768" s="24"/>
      <c r="J768" s="24"/>
      <c r="K768" s="24"/>
      <c r="L768" s="24"/>
      <c r="M768" s="24"/>
      <c r="N768" s="24"/>
      <c r="O768" s="24"/>
      <c r="P768" s="24"/>
      <c r="Q768" s="24"/>
      <c r="R768" s="24"/>
      <c r="S768" s="24"/>
      <c r="T768" s="24"/>
      <c r="U768" s="24"/>
      <c r="V768" s="24"/>
      <c r="W768" s="24"/>
      <c r="X768" s="24"/>
      <c r="Y768" s="24"/>
      <c r="Z768" s="24"/>
      <c r="AA768" s="24"/>
    </row>
    <row r="769">
      <c r="A769" s="24"/>
      <c r="B769" s="24"/>
      <c r="C769" s="24"/>
      <c r="D769" s="24"/>
      <c r="E769" s="24"/>
      <c r="F769" s="27"/>
      <c r="G769" s="49"/>
      <c r="H769" s="24"/>
      <c r="I769" s="24"/>
      <c r="J769" s="24"/>
      <c r="K769" s="24"/>
      <c r="L769" s="24"/>
      <c r="M769" s="24"/>
      <c r="N769" s="24"/>
      <c r="O769" s="24"/>
      <c r="P769" s="24"/>
      <c r="Q769" s="24"/>
      <c r="R769" s="24"/>
      <c r="S769" s="24"/>
      <c r="T769" s="24"/>
      <c r="U769" s="24"/>
      <c r="V769" s="24"/>
      <c r="W769" s="24"/>
      <c r="X769" s="24"/>
      <c r="Y769" s="24"/>
      <c r="Z769" s="24"/>
      <c r="AA769" s="24"/>
    </row>
    <row r="770">
      <c r="A770" s="24"/>
      <c r="B770" s="24"/>
      <c r="C770" s="24"/>
      <c r="D770" s="24"/>
      <c r="E770" s="24"/>
      <c r="F770" s="27"/>
      <c r="G770" s="49"/>
      <c r="H770" s="24"/>
      <c r="I770" s="24"/>
      <c r="J770" s="24"/>
      <c r="K770" s="24"/>
      <c r="L770" s="24"/>
      <c r="M770" s="24"/>
      <c r="N770" s="24"/>
      <c r="O770" s="24"/>
      <c r="P770" s="24"/>
      <c r="Q770" s="24"/>
      <c r="R770" s="24"/>
      <c r="S770" s="24"/>
      <c r="T770" s="24"/>
      <c r="U770" s="24"/>
      <c r="V770" s="24"/>
      <c r="W770" s="24"/>
      <c r="X770" s="24"/>
      <c r="Y770" s="24"/>
      <c r="Z770" s="24"/>
      <c r="AA770" s="24"/>
    </row>
    <row r="771">
      <c r="A771" s="24"/>
      <c r="B771" s="24"/>
      <c r="C771" s="24"/>
      <c r="D771" s="24"/>
      <c r="E771" s="24"/>
      <c r="F771" s="27"/>
      <c r="G771" s="49"/>
      <c r="H771" s="24"/>
      <c r="I771" s="24"/>
      <c r="J771" s="24"/>
      <c r="K771" s="24"/>
      <c r="L771" s="24"/>
      <c r="M771" s="24"/>
      <c r="N771" s="24"/>
      <c r="O771" s="24"/>
      <c r="P771" s="24"/>
      <c r="Q771" s="24"/>
      <c r="R771" s="24"/>
      <c r="S771" s="24"/>
      <c r="T771" s="24"/>
      <c r="U771" s="24"/>
      <c r="V771" s="24"/>
      <c r="W771" s="24"/>
      <c r="X771" s="24"/>
      <c r="Y771" s="24"/>
      <c r="Z771" s="24"/>
      <c r="AA771" s="24"/>
    </row>
    <row r="772">
      <c r="A772" s="24"/>
      <c r="B772" s="24"/>
      <c r="C772" s="24"/>
      <c r="D772" s="24"/>
      <c r="E772" s="24"/>
      <c r="F772" s="27"/>
      <c r="G772" s="49"/>
      <c r="H772" s="24"/>
      <c r="I772" s="24"/>
      <c r="J772" s="24"/>
      <c r="K772" s="24"/>
      <c r="L772" s="24"/>
      <c r="M772" s="24"/>
      <c r="N772" s="24"/>
      <c r="O772" s="24"/>
      <c r="P772" s="24"/>
      <c r="Q772" s="24"/>
      <c r="R772" s="24"/>
      <c r="S772" s="24"/>
      <c r="T772" s="24"/>
      <c r="U772" s="24"/>
      <c r="V772" s="24"/>
      <c r="W772" s="24"/>
      <c r="X772" s="24"/>
      <c r="Y772" s="24"/>
      <c r="Z772" s="24"/>
      <c r="AA772" s="24"/>
    </row>
    <row r="773">
      <c r="A773" s="24"/>
      <c r="B773" s="24"/>
      <c r="C773" s="24"/>
      <c r="D773" s="24"/>
      <c r="E773" s="24"/>
      <c r="F773" s="27"/>
      <c r="G773" s="49"/>
      <c r="H773" s="24"/>
      <c r="I773" s="24"/>
      <c r="J773" s="24"/>
      <c r="K773" s="24"/>
      <c r="L773" s="24"/>
      <c r="M773" s="24"/>
      <c r="N773" s="24"/>
      <c r="O773" s="24"/>
      <c r="P773" s="24"/>
      <c r="Q773" s="24"/>
      <c r="R773" s="24"/>
      <c r="S773" s="24"/>
      <c r="T773" s="24"/>
      <c r="U773" s="24"/>
      <c r="V773" s="24"/>
      <c r="W773" s="24"/>
      <c r="X773" s="24"/>
      <c r="Y773" s="24"/>
      <c r="Z773" s="24"/>
      <c r="AA773" s="24"/>
    </row>
    <row r="774">
      <c r="A774" s="24"/>
      <c r="B774" s="24"/>
      <c r="C774" s="24"/>
      <c r="D774" s="24"/>
      <c r="E774" s="24"/>
      <c r="F774" s="27"/>
      <c r="G774" s="49"/>
      <c r="H774" s="24"/>
      <c r="I774" s="24"/>
      <c r="J774" s="24"/>
      <c r="K774" s="24"/>
      <c r="L774" s="24"/>
      <c r="M774" s="24"/>
      <c r="N774" s="24"/>
      <c r="O774" s="24"/>
      <c r="P774" s="24"/>
      <c r="Q774" s="24"/>
      <c r="R774" s="24"/>
      <c r="S774" s="24"/>
      <c r="T774" s="24"/>
      <c r="U774" s="24"/>
      <c r="V774" s="24"/>
      <c r="W774" s="24"/>
      <c r="X774" s="24"/>
      <c r="Y774" s="24"/>
      <c r="Z774" s="24"/>
      <c r="AA774" s="24"/>
    </row>
    <row r="775">
      <c r="A775" s="24"/>
      <c r="B775" s="24"/>
      <c r="C775" s="24"/>
      <c r="D775" s="24"/>
      <c r="E775" s="24"/>
      <c r="F775" s="27"/>
      <c r="G775" s="49"/>
      <c r="H775" s="24"/>
      <c r="I775" s="24"/>
      <c r="J775" s="24"/>
      <c r="K775" s="24"/>
      <c r="L775" s="24"/>
      <c r="M775" s="24"/>
      <c r="N775" s="24"/>
      <c r="O775" s="24"/>
      <c r="P775" s="24"/>
      <c r="Q775" s="24"/>
      <c r="R775" s="24"/>
      <c r="S775" s="24"/>
      <c r="T775" s="24"/>
      <c r="U775" s="24"/>
      <c r="V775" s="24"/>
      <c r="W775" s="24"/>
      <c r="X775" s="24"/>
      <c r="Y775" s="24"/>
      <c r="Z775" s="24"/>
      <c r="AA775" s="24"/>
    </row>
    <row r="776">
      <c r="A776" s="24"/>
      <c r="B776" s="24"/>
      <c r="C776" s="24"/>
      <c r="D776" s="24"/>
      <c r="E776" s="24"/>
      <c r="F776" s="27"/>
      <c r="G776" s="49"/>
      <c r="H776" s="24"/>
      <c r="I776" s="24"/>
      <c r="J776" s="24"/>
      <c r="K776" s="24"/>
      <c r="L776" s="24"/>
      <c r="M776" s="24"/>
      <c r="N776" s="24"/>
      <c r="O776" s="24"/>
      <c r="P776" s="24"/>
      <c r="Q776" s="24"/>
      <c r="R776" s="24"/>
      <c r="S776" s="24"/>
      <c r="T776" s="24"/>
      <c r="U776" s="24"/>
      <c r="V776" s="24"/>
      <c r="W776" s="24"/>
      <c r="X776" s="24"/>
      <c r="Y776" s="24"/>
      <c r="Z776" s="24"/>
      <c r="AA776" s="24"/>
    </row>
    <row r="777">
      <c r="A777" s="24"/>
      <c r="B777" s="24"/>
      <c r="C777" s="24"/>
      <c r="D777" s="24"/>
      <c r="E777" s="24"/>
      <c r="F777" s="27"/>
      <c r="G777" s="49"/>
      <c r="H777" s="24"/>
      <c r="I777" s="24"/>
      <c r="J777" s="24"/>
      <c r="K777" s="24"/>
      <c r="L777" s="24"/>
      <c r="M777" s="24"/>
      <c r="N777" s="24"/>
      <c r="O777" s="24"/>
      <c r="P777" s="24"/>
      <c r="Q777" s="24"/>
      <c r="R777" s="24"/>
      <c r="S777" s="24"/>
      <c r="T777" s="24"/>
      <c r="U777" s="24"/>
      <c r="V777" s="24"/>
      <c r="W777" s="24"/>
      <c r="X777" s="24"/>
      <c r="Y777" s="24"/>
      <c r="Z777" s="24"/>
      <c r="AA777" s="24"/>
    </row>
    <row r="778">
      <c r="A778" s="24"/>
      <c r="B778" s="24"/>
      <c r="C778" s="24"/>
      <c r="D778" s="24"/>
      <c r="E778" s="24"/>
      <c r="F778" s="27"/>
      <c r="G778" s="49"/>
      <c r="H778" s="24"/>
      <c r="I778" s="24"/>
      <c r="J778" s="24"/>
      <c r="K778" s="24"/>
      <c r="L778" s="24"/>
      <c r="M778" s="24"/>
      <c r="N778" s="24"/>
      <c r="O778" s="24"/>
      <c r="P778" s="24"/>
      <c r="Q778" s="24"/>
      <c r="R778" s="24"/>
      <c r="S778" s="24"/>
      <c r="T778" s="24"/>
      <c r="U778" s="24"/>
      <c r="V778" s="24"/>
      <c r="W778" s="24"/>
      <c r="X778" s="24"/>
      <c r="Y778" s="24"/>
      <c r="Z778" s="24"/>
      <c r="AA778" s="24"/>
    </row>
    <row r="779">
      <c r="A779" s="24"/>
      <c r="B779" s="24"/>
      <c r="C779" s="24"/>
      <c r="D779" s="24"/>
      <c r="E779" s="24"/>
      <c r="F779" s="27"/>
      <c r="G779" s="49"/>
      <c r="H779" s="24"/>
      <c r="I779" s="24"/>
      <c r="J779" s="24"/>
      <c r="K779" s="24"/>
      <c r="L779" s="24"/>
      <c r="M779" s="24"/>
      <c r="N779" s="24"/>
      <c r="O779" s="24"/>
      <c r="P779" s="24"/>
      <c r="Q779" s="24"/>
      <c r="R779" s="24"/>
      <c r="S779" s="24"/>
      <c r="T779" s="24"/>
      <c r="U779" s="24"/>
      <c r="V779" s="24"/>
      <c r="W779" s="24"/>
      <c r="X779" s="24"/>
      <c r="Y779" s="24"/>
      <c r="Z779" s="24"/>
      <c r="AA779" s="24"/>
    </row>
    <row r="780">
      <c r="A780" s="24"/>
      <c r="B780" s="24"/>
      <c r="C780" s="24"/>
      <c r="D780" s="24"/>
      <c r="E780" s="24"/>
      <c r="F780" s="27"/>
      <c r="G780" s="49"/>
      <c r="H780" s="24"/>
      <c r="I780" s="24"/>
      <c r="J780" s="24"/>
      <c r="K780" s="24"/>
      <c r="L780" s="24"/>
      <c r="M780" s="24"/>
      <c r="N780" s="24"/>
      <c r="O780" s="24"/>
      <c r="P780" s="24"/>
      <c r="Q780" s="24"/>
      <c r="R780" s="24"/>
      <c r="S780" s="24"/>
      <c r="T780" s="24"/>
      <c r="U780" s="24"/>
      <c r="V780" s="24"/>
      <c r="W780" s="24"/>
      <c r="X780" s="24"/>
      <c r="Y780" s="24"/>
      <c r="Z780" s="24"/>
      <c r="AA780" s="24"/>
    </row>
    <row r="781">
      <c r="A781" s="24"/>
      <c r="B781" s="24"/>
      <c r="C781" s="24"/>
      <c r="D781" s="24"/>
      <c r="E781" s="24"/>
      <c r="F781" s="27"/>
      <c r="G781" s="49"/>
      <c r="H781" s="24"/>
      <c r="I781" s="24"/>
      <c r="J781" s="24"/>
      <c r="K781" s="24"/>
      <c r="L781" s="24"/>
      <c r="M781" s="24"/>
      <c r="N781" s="24"/>
      <c r="O781" s="24"/>
      <c r="P781" s="24"/>
      <c r="Q781" s="24"/>
      <c r="R781" s="24"/>
      <c r="S781" s="24"/>
      <c r="T781" s="24"/>
      <c r="U781" s="24"/>
      <c r="V781" s="24"/>
      <c r="W781" s="24"/>
      <c r="X781" s="24"/>
      <c r="Y781" s="24"/>
      <c r="Z781" s="24"/>
      <c r="AA781" s="24"/>
    </row>
    <row r="782">
      <c r="A782" s="24"/>
      <c r="B782" s="24"/>
      <c r="C782" s="24"/>
      <c r="D782" s="24"/>
      <c r="E782" s="24"/>
      <c r="F782" s="27"/>
      <c r="G782" s="49"/>
      <c r="H782" s="24"/>
      <c r="I782" s="24"/>
      <c r="J782" s="24"/>
      <c r="K782" s="24"/>
      <c r="L782" s="24"/>
      <c r="M782" s="24"/>
      <c r="N782" s="24"/>
      <c r="O782" s="24"/>
      <c r="P782" s="24"/>
      <c r="Q782" s="24"/>
      <c r="R782" s="24"/>
      <c r="S782" s="24"/>
      <c r="T782" s="24"/>
      <c r="U782" s="24"/>
      <c r="V782" s="24"/>
      <c r="W782" s="24"/>
      <c r="X782" s="24"/>
      <c r="Y782" s="24"/>
      <c r="Z782" s="24"/>
      <c r="AA782" s="24"/>
    </row>
    <row r="783">
      <c r="A783" s="24"/>
      <c r="B783" s="24"/>
      <c r="C783" s="24"/>
      <c r="D783" s="24"/>
      <c r="E783" s="24"/>
      <c r="F783" s="27"/>
      <c r="G783" s="49"/>
      <c r="H783" s="24"/>
      <c r="I783" s="24"/>
      <c r="J783" s="24"/>
      <c r="K783" s="24"/>
      <c r="L783" s="24"/>
      <c r="M783" s="24"/>
      <c r="N783" s="24"/>
      <c r="O783" s="24"/>
      <c r="P783" s="24"/>
      <c r="Q783" s="24"/>
      <c r="R783" s="24"/>
      <c r="S783" s="24"/>
      <c r="T783" s="24"/>
      <c r="U783" s="24"/>
      <c r="V783" s="24"/>
      <c r="W783" s="24"/>
      <c r="X783" s="24"/>
      <c r="Y783" s="24"/>
      <c r="Z783" s="24"/>
      <c r="AA783" s="24"/>
    </row>
    <row r="784">
      <c r="A784" s="24"/>
      <c r="B784" s="24"/>
      <c r="C784" s="24"/>
      <c r="D784" s="24"/>
      <c r="E784" s="24"/>
      <c r="F784" s="27"/>
      <c r="G784" s="49"/>
      <c r="H784" s="24"/>
      <c r="I784" s="24"/>
      <c r="J784" s="24"/>
      <c r="K784" s="24"/>
      <c r="L784" s="24"/>
      <c r="M784" s="24"/>
      <c r="N784" s="24"/>
      <c r="O784" s="24"/>
      <c r="P784" s="24"/>
      <c r="Q784" s="24"/>
      <c r="R784" s="24"/>
      <c r="S784" s="24"/>
      <c r="T784" s="24"/>
      <c r="U784" s="24"/>
      <c r="V784" s="24"/>
      <c r="W784" s="24"/>
      <c r="X784" s="24"/>
      <c r="Y784" s="24"/>
      <c r="Z784" s="24"/>
      <c r="AA784" s="24"/>
    </row>
    <row r="785">
      <c r="A785" s="24"/>
      <c r="B785" s="24"/>
      <c r="C785" s="24"/>
      <c r="D785" s="24"/>
      <c r="E785" s="24"/>
      <c r="F785" s="27"/>
      <c r="G785" s="49"/>
      <c r="H785" s="24"/>
      <c r="I785" s="24"/>
      <c r="J785" s="24"/>
      <c r="K785" s="24"/>
      <c r="L785" s="24"/>
      <c r="M785" s="24"/>
      <c r="N785" s="24"/>
      <c r="O785" s="24"/>
      <c r="P785" s="24"/>
      <c r="Q785" s="24"/>
      <c r="R785" s="24"/>
      <c r="S785" s="24"/>
      <c r="T785" s="24"/>
      <c r="U785" s="24"/>
      <c r="V785" s="24"/>
      <c r="W785" s="24"/>
      <c r="X785" s="24"/>
      <c r="Y785" s="24"/>
      <c r="Z785" s="24"/>
      <c r="AA785" s="24"/>
    </row>
    <row r="786">
      <c r="A786" s="24"/>
      <c r="B786" s="24"/>
      <c r="C786" s="24"/>
      <c r="D786" s="24"/>
      <c r="E786" s="24"/>
      <c r="F786" s="27"/>
      <c r="G786" s="49"/>
      <c r="H786" s="24"/>
      <c r="I786" s="24"/>
      <c r="J786" s="24"/>
      <c r="K786" s="24"/>
      <c r="L786" s="24"/>
      <c r="M786" s="24"/>
      <c r="N786" s="24"/>
      <c r="O786" s="24"/>
      <c r="P786" s="24"/>
      <c r="Q786" s="24"/>
      <c r="R786" s="24"/>
      <c r="S786" s="24"/>
      <c r="T786" s="24"/>
      <c r="U786" s="24"/>
      <c r="V786" s="24"/>
      <c r="W786" s="24"/>
      <c r="X786" s="24"/>
      <c r="Y786" s="24"/>
      <c r="Z786" s="24"/>
      <c r="AA786" s="24"/>
    </row>
    <row r="787">
      <c r="A787" s="24"/>
      <c r="B787" s="24"/>
      <c r="C787" s="24"/>
      <c r="D787" s="24"/>
      <c r="E787" s="24"/>
      <c r="F787" s="27"/>
      <c r="G787" s="49"/>
      <c r="H787" s="24"/>
      <c r="I787" s="24"/>
      <c r="J787" s="24"/>
      <c r="K787" s="24"/>
      <c r="L787" s="24"/>
      <c r="M787" s="24"/>
      <c r="N787" s="24"/>
      <c r="O787" s="24"/>
      <c r="P787" s="24"/>
      <c r="Q787" s="24"/>
      <c r="R787" s="24"/>
      <c r="S787" s="24"/>
      <c r="T787" s="24"/>
      <c r="U787" s="24"/>
      <c r="V787" s="24"/>
      <c r="W787" s="24"/>
      <c r="X787" s="24"/>
      <c r="Y787" s="24"/>
      <c r="Z787" s="24"/>
      <c r="AA787" s="24"/>
    </row>
    <row r="788">
      <c r="A788" s="24"/>
      <c r="B788" s="24"/>
      <c r="C788" s="24"/>
      <c r="D788" s="24"/>
      <c r="E788" s="24"/>
      <c r="F788" s="27"/>
      <c r="G788" s="49"/>
      <c r="H788" s="24"/>
      <c r="I788" s="24"/>
      <c r="J788" s="24"/>
      <c r="K788" s="24"/>
      <c r="L788" s="24"/>
      <c r="M788" s="24"/>
      <c r="N788" s="24"/>
      <c r="O788" s="24"/>
      <c r="P788" s="24"/>
      <c r="Q788" s="24"/>
      <c r="R788" s="24"/>
      <c r="S788" s="24"/>
      <c r="T788" s="24"/>
      <c r="U788" s="24"/>
      <c r="V788" s="24"/>
      <c r="W788" s="24"/>
      <c r="X788" s="24"/>
      <c r="Y788" s="24"/>
      <c r="Z788" s="24"/>
      <c r="AA788" s="24"/>
    </row>
    <row r="789">
      <c r="A789" s="24"/>
      <c r="B789" s="24"/>
      <c r="C789" s="24"/>
      <c r="D789" s="24"/>
      <c r="E789" s="24"/>
      <c r="F789" s="27"/>
      <c r="G789" s="49"/>
      <c r="H789" s="24"/>
      <c r="I789" s="24"/>
      <c r="J789" s="24"/>
      <c r="K789" s="24"/>
      <c r="L789" s="24"/>
      <c r="M789" s="24"/>
      <c r="N789" s="24"/>
      <c r="O789" s="24"/>
      <c r="P789" s="24"/>
      <c r="Q789" s="24"/>
      <c r="R789" s="24"/>
      <c r="S789" s="24"/>
      <c r="T789" s="24"/>
      <c r="U789" s="24"/>
      <c r="V789" s="24"/>
      <c r="W789" s="24"/>
      <c r="X789" s="24"/>
      <c r="Y789" s="24"/>
      <c r="Z789" s="24"/>
      <c r="AA789" s="24"/>
    </row>
    <row r="790">
      <c r="A790" s="24"/>
      <c r="B790" s="24"/>
      <c r="C790" s="24"/>
      <c r="D790" s="24"/>
      <c r="E790" s="24"/>
      <c r="F790" s="27"/>
      <c r="G790" s="49"/>
      <c r="H790" s="24"/>
      <c r="I790" s="24"/>
      <c r="J790" s="24"/>
      <c r="K790" s="24"/>
      <c r="L790" s="24"/>
      <c r="M790" s="24"/>
      <c r="N790" s="24"/>
      <c r="O790" s="24"/>
      <c r="P790" s="24"/>
      <c r="Q790" s="24"/>
      <c r="R790" s="24"/>
      <c r="S790" s="24"/>
      <c r="T790" s="24"/>
      <c r="U790" s="24"/>
      <c r="V790" s="24"/>
      <c r="W790" s="24"/>
      <c r="X790" s="24"/>
      <c r="Y790" s="24"/>
      <c r="Z790" s="24"/>
      <c r="AA790" s="24"/>
    </row>
    <row r="791">
      <c r="A791" s="24"/>
      <c r="B791" s="24"/>
      <c r="C791" s="24"/>
      <c r="D791" s="24"/>
      <c r="E791" s="24"/>
      <c r="F791" s="27"/>
      <c r="G791" s="49"/>
      <c r="H791" s="24"/>
      <c r="I791" s="24"/>
      <c r="J791" s="24"/>
      <c r="K791" s="24"/>
      <c r="L791" s="24"/>
      <c r="M791" s="24"/>
      <c r="N791" s="24"/>
      <c r="O791" s="24"/>
      <c r="P791" s="24"/>
      <c r="Q791" s="24"/>
      <c r="R791" s="24"/>
      <c r="S791" s="24"/>
      <c r="T791" s="24"/>
      <c r="U791" s="24"/>
      <c r="V791" s="24"/>
      <c r="W791" s="24"/>
      <c r="X791" s="24"/>
      <c r="Y791" s="24"/>
      <c r="Z791" s="24"/>
      <c r="AA791" s="24"/>
    </row>
    <row r="792">
      <c r="A792" s="24"/>
      <c r="B792" s="24"/>
      <c r="C792" s="24"/>
      <c r="D792" s="24"/>
      <c r="E792" s="24"/>
      <c r="F792" s="27"/>
      <c r="G792" s="49"/>
      <c r="H792" s="24"/>
      <c r="I792" s="24"/>
      <c r="J792" s="24"/>
      <c r="K792" s="24"/>
      <c r="L792" s="24"/>
      <c r="M792" s="24"/>
      <c r="N792" s="24"/>
      <c r="O792" s="24"/>
      <c r="P792" s="24"/>
      <c r="Q792" s="24"/>
      <c r="R792" s="24"/>
      <c r="S792" s="24"/>
      <c r="T792" s="24"/>
      <c r="U792" s="24"/>
      <c r="V792" s="24"/>
      <c r="W792" s="24"/>
      <c r="X792" s="24"/>
      <c r="Y792" s="24"/>
      <c r="Z792" s="24"/>
      <c r="AA792" s="24"/>
    </row>
    <row r="793">
      <c r="A793" s="24"/>
      <c r="B793" s="24"/>
      <c r="C793" s="24"/>
      <c r="D793" s="24"/>
      <c r="E793" s="24"/>
      <c r="F793" s="27"/>
      <c r="G793" s="49"/>
      <c r="H793" s="24"/>
      <c r="I793" s="24"/>
      <c r="J793" s="24"/>
      <c r="K793" s="24"/>
      <c r="L793" s="24"/>
      <c r="M793" s="24"/>
      <c r="N793" s="24"/>
      <c r="O793" s="24"/>
      <c r="P793" s="24"/>
      <c r="Q793" s="24"/>
      <c r="R793" s="24"/>
      <c r="S793" s="24"/>
      <c r="T793" s="24"/>
      <c r="U793" s="24"/>
      <c r="V793" s="24"/>
      <c r="W793" s="24"/>
      <c r="X793" s="24"/>
      <c r="Y793" s="24"/>
      <c r="Z793" s="24"/>
      <c r="AA793" s="24"/>
    </row>
    <row r="794">
      <c r="A794" s="24"/>
      <c r="B794" s="24"/>
      <c r="C794" s="24"/>
      <c r="D794" s="24"/>
      <c r="E794" s="24"/>
      <c r="F794" s="27"/>
      <c r="G794" s="49"/>
      <c r="H794" s="24"/>
      <c r="I794" s="24"/>
      <c r="J794" s="24"/>
      <c r="K794" s="24"/>
      <c r="L794" s="24"/>
      <c r="M794" s="24"/>
      <c r="N794" s="24"/>
      <c r="O794" s="24"/>
      <c r="P794" s="24"/>
      <c r="Q794" s="24"/>
      <c r="R794" s="24"/>
      <c r="S794" s="24"/>
      <c r="T794" s="24"/>
      <c r="U794" s="24"/>
      <c r="V794" s="24"/>
      <c r="W794" s="24"/>
      <c r="X794" s="24"/>
      <c r="Y794" s="24"/>
      <c r="Z794" s="24"/>
      <c r="AA794" s="24"/>
    </row>
    <row r="795">
      <c r="A795" s="24"/>
      <c r="B795" s="24"/>
      <c r="C795" s="24"/>
      <c r="D795" s="24"/>
      <c r="E795" s="24"/>
      <c r="F795" s="27"/>
      <c r="G795" s="49"/>
      <c r="H795" s="24"/>
      <c r="I795" s="24"/>
      <c r="J795" s="24"/>
      <c r="K795" s="24"/>
      <c r="L795" s="24"/>
      <c r="M795" s="24"/>
      <c r="N795" s="24"/>
      <c r="O795" s="24"/>
      <c r="P795" s="24"/>
      <c r="Q795" s="24"/>
      <c r="R795" s="24"/>
      <c r="S795" s="24"/>
      <c r="T795" s="24"/>
      <c r="U795" s="24"/>
      <c r="V795" s="24"/>
      <c r="W795" s="24"/>
      <c r="X795" s="24"/>
      <c r="Y795" s="24"/>
      <c r="Z795" s="24"/>
      <c r="AA795" s="24"/>
    </row>
    <row r="796">
      <c r="A796" s="24"/>
      <c r="B796" s="24"/>
      <c r="C796" s="24"/>
      <c r="D796" s="24"/>
      <c r="E796" s="24"/>
      <c r="F796" s="27"/>
      <c r="G796" s="49"/>
      <c r="H796" s="24"/>
      <c r="I796" s="24"/>
      <c r="J796" s="24"/>
      <c r="K796" s="24"/>
      <c r="L796" s="24"/>
      <c r="M796" s="24"/>
      <c r="N796" s="24"/>
      <c r="O796" s="24"/>
      <c r="P796" s="24"/>
      <c r="Q796" s="24"/>
      <c r="R796" s="24"/>
      <c r="S796" s="24"/>
      <c r="T796" s="24"/>
      <c r="U796" s="24"/>
      <c r="V796" s="24"/>
      <c r="W796" s="24"/>
      <c r="X796" s="24"/>
      <c r="Y796" s="24"/>
      <c r="Z796" s="24"/>
      <c r="AA796" s="24"/>
    </row>
    <row r="797">
      <c r="A797" s="24"/>
      <c r="B797" s="24"/>
      <c r="C797" s="24"/>
      <c r="D797" s="24"/>
      <c r="E797" s="24"/>
      <c r="F797" s="27"/>
      <c r="G797" s="49"/>
      <c r="H797" s="24"/>
      <c r="I797" s="24"/>
      <c r="J797" s="24"/>
      <c r="K797" s="24"/>
      <c r="L797" s="24"/>
      <c r="M797" s="24"/>
      <c r="N797" s="24"/>
      <c r="O797" s="24"/>
      <c r="P797" s="24"/>
      <c r="Q797" s="24"/>
      <c r="R797" s="24"/>
      <c r="S797" s="24"/>
      <c r="T797" s="24"/>
      <c r="U797" s="24"/>
      <c r="V797" s="24"/>
      <c r="W797" s="24"/>
      <c r="X797" s="24"/>
      <c r="Y797" s="24"/>
      <c r="Z797" s="24"/>
      <c r="AA797" s="24"/>
    </row>
    <row r="798">
      <c r="A798" s="24"/>
      <c r="B798" s="24"/>
      <c r="C798" s="24"/>
      <c r="D798" s="24"/>
      <c r="E798" s="24"/>
      <c r="F798" s="27"/>
      <c r="G798" s="49"/>
      <c r="H798" s="24"/>
      <c r="I798" s="24"/>
      <c r="J798" s="24"/>
      <c r="K798" s="24"/>
      <c r="L798" s="24"/>
      <c r="M798" s="24"/>
      <c r="N798" s="24"/>
      <c r="O798" s="24"/>
      <c r="P798" s="24"/>
      <c r="Q798" s="24"/>
      <c r="R798" s="24"/>
      <c r="S798" s="24"/>
      <c r="T798" s="24"/>
      <c r="U798" s="24"/>
      <c r="V798" s="24"/>
      <c r="W798" s="24"/>
      <c r="X798" s="24"/>
      <c r="Y798" s="24"/>
      <c r="Z798" s="24"/>
      <c r="AA798" s="24"/>
    </row>
    <row r="799">
      <c r="A799" s="24"/>
      <c r="B799" s="24"/>
      <c r="C799" s="24"/>
      <c r="D799" s="24"/>
      <c r="E799" s="24"/>
      <c r="F799" s="27"/>
      <c r="G799" s="49"/>
      <c r="H799" s="24"/>
      <c r="I799" s="24"/>
      <c r="J799" s="24"/>
      <c r="K799" s="24"/>
      <c r="L799" s="24"/>
      <c r="M799" s="24"/>
      <c r="N799" s="24"/>
      <c r="O799" s="24"/>
      <c r="P799" s="24"/>
      <c r="Q799" s="24"/>
      <c r="R799" s="24"/>
      <c r="S799" s="24"/>
      <c r="T799" s="24"/>
      <c r="U799" s="24"/>
      <c r="V799" s="24"/>
      <c r="W799" s="24"/>
      <c r="X799" s="24"/>
      <c r="Y799" s="24"/>
      <c r="Z799" s="24"/>
      <c r="AA799" s="24"/>
    </row>
    <row r="800">
      <c r="A800" s="24"/>
      <c r="B800" s="24"/>
      <c r="C800" s="24"/>
      <c r="D800" s="24"/>
      <c r="E800" s="24"/>
      <c r="F800" s="27"/>
      <c r="G800" s="49"/>
      <c r="H800" s="24"/>
      <c r="I800" s="24"/>
      <c r="J800" s="24"/>
      <c r="K800" s="24"/>
      <c r="L800" s="24"/>
      <c r="M800" s="24"/>
      <c r="N800" s="24"/>
      <c r="O800" s="24"/>
      <c r="P800" s="24"/>
      <c r="Q800" s="24"/>
      <c r="R800" s="24"/>
      <c r="S800" s="24"/>
      <c r="T800" s="24"/>
      <c r="U800" s="24"/>
      <c r="V800" s="24"/>
      <c r="W800" s="24"/>
      <c r="X800" s="24"/>
      <c r="Y800" s="24"/>
      <c r="Z800" s="24"/>
      <c r="AA800" s="24"/>
    </row>
    <row r="801">
      <c r="A801" s="24"/>
      <c r="B801" s="24"/>
      <c r="C801" s="24"/>
      <c r="D801" s="24"/>
      <c r="E801" s="24"/>
      <c r="F801" s="27"/>
      <c r="G801" s="49"/>
      <c r="H801" s="24"/>
      <c r="I801" s="24"/>
      <c r="J801" s="24"/>
      <c r="K801" s="24"/>
      <c r="L801" s="24"/>
      <c r="M801" s="24"/>
      <c r="N801" s="24"/>
      <c r="O801" s="24"/>
      <c r="P801" s="24"/>
      <c r="Q801" s="24"/>
      <c r="R801" s="24"/>
      <c r="S801" s="24"/>
      <c r="T801" s="24"/>
      <c r="U801" s="24"/>
      <c r="V801" s="24"/>
      <c r="W801" s="24"/>
      <c r="X801" s="24"/>
      <c r="Y801" s="24"/>
      <c r="Z801" s="24"/>
      <c r="AA801" s="24"/>
    </row>
    <row r="802">
      <c r="A802" s="24"/>
      <c r="B802" s="24"/>
      <c r="C802" s="24"/>
      <c r="D802" s="24"/>
      <c r="E802" s="24"/>
      <c r="F802" s="27"/>
      <c r="G802" s="49"/>
      <c r="H802" s="24"/>
      <c r="I802" s="24"/>
      <c r="J802" s="24"/>
      <c r="K802" s="24"/>
      <c r="L802" s="24"/>
      <c r="M802" s="24"/>
      <c r="N802" s="24"/>
      <c r="O802" s="24"/>
      <c r="P802" s="24"/>
      <c r="Q802" s="24"/>
      <c r="R802" s="24"/>
      <c r="S802" s="24"/>
      <c r="T802" s="24"/>
      <c r="U802" s="24"/>
      <c r="V802" s="24"/>
      <c r="W802" s="24"/>
      <c r="X802" s="24"/>
      <c r="Y802" s="24"/>
      <c r="Z802" s="24"/>
      <c r="AA802" s="24"/>
    </row>
    <row r="803">
      <c r="A803" s="24"/>
      <c r="B803" s="24"/>
      <c r="C803" s="24"/>
      <c r="D803" s="24"/>
      <c r="E803" s="24"/>
      <c r="F803" s="27"/>
      <c r="G803" s="49"/>
      <c r="H803" s="24"/>
      <c r="I803" s="24"/>
      <c r="J803" s="24"/>
      <c r="K803" s="24"/>
      <c r="L803" s="24"/>
      <c r="M803" s="24"/>
      <c r="N803" s="24"/>
      <c r="O803" s="24"/>
      <c r="P803" s="24"/>
      <c r="Q803" s="24"/>
      <c r="R803" s="24"/>
      <c r="S803" s="24"/>
      <c r="T803" s="24"/>
      <c r="U803" s="24"/>
      <c r="V803" s="24"/>
      <c r="W803" s="24"/>
      <c r="X803" s="24"/>
      <c r="Y803" s="24"/>
      <c r="Z803" s="24"/>
      <c r="AA803" s="24"/>
    </row>
    <row r="804">
      <c r="A804" s="24"/>
      <c r="B804" s="24"/>
      <c r="C804" s="24"/>
      <c r="D804" s="24"/>
      <c r="E804" s="24"/>
      <c r="F804" s="27"/>
      <c r="G804" s="49"/>
      <c r="H804" s="24"/>
      <c r="I804" s="24"/>
      <c r="J804" s="24"/>
      <c r="K804" s="24"/>
      <c r="L804" s="24"/>
      <c r="M804" s="24"/>
      <c r="N804" s="24"/>
      <c r="O804" s="24"/>
      <c r="P804" s="24"/>
      <c r="Q804" s="24"/>
      <c r="R804" s="24"/>
      <c r="S804" s="24"/>
      <c r="T804" s="24"/>
      <c r="U804" s="24"/>
      <c r="V804" s="24"/>
      <c r="W804" s="24"/>
      <c r="X804" s="24"/>
      <c r="Y804" s="24"/>
      <c r="Z804" s="24"/>
      <c r="AA804" s="24"/>
    </row>
    <row r="805">
      <c r="A805" s="24"/>
      <c r="B805" s="24"/>
      <c r="C805" s="24"/>
      <c r="D805" s="24"/>
      <c r="E805" s="24"/>
      <c r="F805" s="27"/>
      <c r="G805" s="49"/>
      <c r="H805" s="24"/>
      <c r="I805" s="24"/>
      <c r="J805" s="24"/>
      <c r="K805" s="24"/>
      <c r="L805" s="24"/>
      <c r="M805" s="24"/>
      <c r="N805" s="24"/>
      <c r="O805" s="24"/>
      <c r="P805" s="24"/>
      <c r="Q805" s="24"/>
      <c r="R805" s="24"/>
      <c r="S805" s="24"/>
      <c r="T805" s="24"/>
      <c r="U805" s="24"/>
      <c r="V805" s="24"/>
      <c r="W805" s="24"/>
      <c r="X805" s="24"/>
      <c r="Y805" s="24"/>
      <c r="Z805" s="24"/>
      <c r="AA805" s="24"/>
    </row>
    <row r="806">
      <c r="A806" s="24"/>
      <c r="B806" s="24"/>
      <c r="C806" s="24"/>
      <c r="D806" s="24"/>
      <c r="E806" s="24"/>
      <c r="F806" s="27"/>
      <c r="G806" s="49"/>
      <c r="H806" s="24"/>
      <c r="I806" s="24"/>
      <c r="J806" s="24"/>
      <c r="K806" s="24"/>
      <c r="L806" s="24"/>
      <c r="M806" s="24"/>
      <c r="N806" s="24"/>
      <c r="O806" s="24"/>
      <c r="P806" s="24"/>
      <c r="Q806" s="24"/>
      <c r="R806" s="24"/>
      <c r="S806" s="24"/>
      <c r="T806" s="24"/>
      <c r="U806" s="24"/>
      <c r="V806" s="24"/>
      <c r="W806" s="24"/>
      <c r="X806" s="24"/>
      <c r="Y806" s="24"/>
      <c r="Z806" s="24"/>
      <c r="AA806" s="24"/>
    </row>
    <row r="807">
      <c r="A807" s="24"/>
      <c r="B807" s="24"/>
      <c r="C807" s="24"/>
      <c r="D807" s="24"/>
      <c r="E807" s="24"/>
      <c r="F807" s="27"/>
      <c r="G807" s="49"/>
      <c r="H807" s="24"/>
      <c r="I807" s="24"/>
      <c r="J807" s="24"/>
      <c r="K807" s="24"/>
      <c r="L807" s="24"/>
      <c r="M807" s="24"/>
      <c r="N807" s="24"/>
      <c r="O807" s="24"/>
      <c r="P807" s="24"/>
      <c r="Q807" s="24"/>
      <c r="R807" s="24"/>
      <c r="S807" s="24"/>
      <c r="T807" s="24"/>
      <c r="U807" s="24"/>
      <c r="V807" s="24"/>
      <c r="W807" s="24"/>
      <c r="X807" s="24"/>
      <c r="Y807" s="24"/>
      <c r="Z807" s="24"/>
      <c r="AA807" s="24"/>
    </row>
    <row r="808">
      <c r="A808" s="24"/>
      <c r="B808" s="24"/>
      <c r="C808" s="24"/>
      <c r="D808" s="24"/>
      <c r="E808" s="24"/>
      <c r="F808" s="27"/>
      <c r="G808" s="49"/>
      <c r="H808" s="24"/>
      <c r="I808" s="24"/>
      <c r="J808" s="24"/>
      <c r="K808" s="24"/>
      <c r="L808" s="24"/>
      <c r="M808" s="24"/>
      <c r="N808" s="24"/>
      <c r="O808" s="24"/>
      <c r="P808" s="24"/>
      <c r="Q808" s="24"/>
      <c r="R808" s="24"/>
      <c r="S808" s="24"/>
      <c r="T808" s="24"/>
      <c r="U808" s="24"/>
      <c r="V808" s="24"/>
      <c r="W808" s="24"/>
      <c r="X808" s="24"/>
      <c r="Y808" s="24"/>
      <c r="Z808" s="24"/>
      <c r="AA808" s="24"/>
    </row>
    <row r="809">
      <c r="A809" s="24"/>
      <c r="B809" s="24"/>
      <c r="C809" s="24"/>
      <c r="D809" s="24"/>
      <c r="E809" s="24"/>
      <c r="F809" s="27"/>
      <c r="G809" s="49"/>
      <c r="H809" s="24"/>
      <c r="I809" s="24"/>
      <c r="J809" s="24"/>
      <c r="K809" s="24"/>
      <c r="L809" s="24"/>
      <c r="M809" s="24"/>
      <c r="N809" s="24"/>
      <c r="O809" s="24"/>
      <c r="P809" s="24"/>
      <c r="Q809" s="24"/>
      <c r="R809" s="24"/>
      <c r="S809" s="24"/>
      <c r="T809" s="24"/>
      <c r="U809" s="24"/>
      <c r="V809" s="24"/>
      <c r="W809" s="24"/>
      <c r="X809" s="24"/>
      <c r="Y809" s="24"/>
      <c r="Z809" s="24"/>
      <c r="AA809" s="24"/>
    </row>
    <row r="810">
      <c r="A810" s="24"/>
      <c r="B810" s="24"/>
      <c r="C810" s="24"/>
      <c r="D810" s="24"/>
      <c r="E810" s="24"/>
      <c r="F810" s="27"/>
      <c r="G810" s="49"/>
      <c r="H810" s="24"/>
      <c r="I810" s="24"/>
      <c r="J810" s="24"/>
      <c r="K810" s="24"/>
      <c r="L810" s="24"/>
      <c r="M810" s="24"/>
      <c r="N810" s="24"/>
      <c r="O810" s="24"/>
      <c r="P810" s="24"/>
      <c r="Q810" s="24"/>
      <c r="R810" s="24"/>
      <c r="S810" s="24"/>
      <c r="T810" s="24"/>
      <c r="U810" s="24"/>
      <c r="V810" s="24"/>
      <c r="W810" s="24"/>
      <c r="X810" s="24"/>
      <c r="Y810" s="24"/>
      <c r="Z810" s="24"/>
      <c r="AA810" s="24"/>
    </row>
    <row r="811">
      <c r="A811" s="24"/>
      <c r="B811" s="24"/>
      <c r="C811" s="24"/>
      <c r="D811" s="24"/>
      <c r="E811" s="24"/>
      <c r="F811" s="27"/>
      <c r="G811" s="49"/>
      <c r="H811" s="24"/>
      <c r="I811" s="24"/>
      <c r="J811" s="24"/>
      <c r="K811" s="24"/>
      <c r="L811" s="24"/>
      <c r="M811" s="24"/>
      <c r="N811" s="24"/>
      <c r="O811" s="24"/>
      <c r="P811" s="24"/>
      <c r="Q811" s="24"/>
      <c r="R811" s="24"/>
      <c r="S811" s="24"/>
      <c r="T811" s="24"/>
      <c r="U811" s="24"/>
      <c r="V811" s="24"/>
      <c r="W811" s="24"/>
      <c r="X811" s="24"/>
      <c r="Y811" s="24"/>
      <c r="Z811" s="24"/>
      <c r="AA811" s="24"/>
    </row>
    <row r="812">
      <c r="A812" s="24"/>
      <c r="B812" s="24"/>
      <c r="C812" s="24"/>
      <c r="D812" s="24"/>
      <c r="E812" s="24"/>
      <c r="F812" s="27"/>
      <c r="G812" s="49"/>
      <c r="H812" s="24"/>
      <c r="I812" s="24"/>
      <c r="J812" s="24"/>
      <c r="K812" s="24"/>
      <c r="L812" s="24"/>
      <c r="M812" s="24"/>
      <c r="N812" s="24"/>
      <c r="O812" s="24"/>
      <c r="P812" s="24"/>
      <c r="Q812" s="24"/>
      <c r="R812" s="24"/>
      <c r="S812" s="24"/>
      <c r="T812" s="24"/>
      <c r="U812" s="24"/>
      <c r="V812" s="24"/>
      <c r="W812" s="24"/>
      <c r="X812" s="24"/>
      <c r="Y812" s="24"/>
      <c r="Z812" s="24"/>
      <c r="AA812" s="24"/>
    </row>
    <row r="813">
      <c r="A813" s="24"/>
      <c r="B813" s="24"/>
      <c r="C813" s="24"/>
      <c r="D813" s="24"/>
      <c r="E813" s="24"/>
      <c r="F813" s="27"/>
      <c r="G813" s="49"/>
      <c r="H813" s="24"/>
      <c r="I813" s="24"/>
      <c r="J813" s="24"/>
      <c r="K813" s="24"/>
      <c r="L813" s="24"/>
      <c r="M813" s="24"/>
      <c r="N813" s="24"/>
      <c r="O813" s="24"/>
      <c r="P813" s="24"/>
      <c r="Q813" s="24"/>
      <c r="R813" s="24"/>
      <c r="S813" s="24"/>
      <c r="T813" s="24"/>
      <c r="U813" s="24"/>
      <c r="V813" s="24"/>
      <c r="W813" s="24"/>
      <c r="X813" s="24"/>
      <c r="Y813" s="24"/>
      <c r="Z813" s="24"/>
      <c r="AA813" s="24"/>
    </row>
    <row r="814">
      <c r="A814" s="24"/>
      <c r="B814" s="24"/>
      <c r="C814" s="24"/>
      <c r="D814" s="24"/>
      <c r="E814" s="24"/>
      <c r="F814" s="27"/>
      <c r="G814" s="49"/>
      <c r="H814" s="24"/>
      <c r="I814" s="24"/>
      <c r="J814" s="24"/>
      <c r="K814" s="24"/>
      <c r="L814" s="24"/>
      <c r="M814" s="24"/>
      <c r="N814" s="24"/>
      <c r="O814" s="24"/>
      <c r="P814" s="24"/>
      <c r="Q814" s="24"/>
      <c r="R814" s="24"/>
      <c r="S814" s="24"/>
      <c r="T814" s="24"/>
      <c r="U814" s="24"/>
      <c r="V814" s="24"/>
      <c r="W814" s="24"/>
      <c r="X814" s="24"/>
      <c r="Y814" s="24"/>
      <c r="Z814" s="24"/>
      <c r="AA814" s="24"/>
    </row>
    <row r="815">
      <c r="A815" s="24"/>
      <c r="B815" s="24"/>
      <c r="C815" s="24"/>
      <c r="D815" s="24"/>
      <c r="E815" s="24"/>
      <c r="F815" s="27"/>
      <c r="G815" s="49"/>
      <c r="H815" s="24"/>
      <c r="I815" s="24"/>
      <c r="J815" s="24"/>
      <c r="K815" s="24"/>
      <c r="L815" s="24"/>
      <c r="M815" s="24"/>
      <c r="N815" s="24"/>
      <c r="O815" s="24"/>
      <c r="P815" s="24"/>
      <c r="Q815" s="24"/>
      <c r="R815" s="24"/>
      <c r="S815" s="24"/>
      <c r="T815" s="24"/>
      <c r="U815" s="24"/>
      <c r="V815" s="24"/>
      <c r="W815" s="24"/>
      <c r="X815" s="24"/>
      <c r="Y815" s="24"/>
      <c r="Z815" s="24"/>
      <c r="AA815" s="24"/>
    </row>
    <row r="816">
      <c r="A816" s="24"/>
      <c r="B816" s="24"/>
      <c r="C816" s="24"/>
      <c r="D816" s="24"/>
      <c r="E816" s="24"/>
      <c r="F816" s="27"/>
      <c r="G816" s="49"/>
      <c r="H816" s="24"/>
      <c r="I816" s="24"/>
      <c r="J816" s="24"/>
      <c r="K816" s="24"/>
      <c r="L816" s="24"/>
      <c r="M816" s="24"/>
      <c r="N816" s="24"/>
      <c r="O816" s="24"/>
      <c r="P816" s="24"/>
      <c r="Q816" s="24"/>
      <c r="R816" s="24"/>
      <c r="S816" s="24"/>
      <c r="T816" s="24"/>
      <c r="U816" s="24"/>
      <c r="V816" s="24"/>
      <c r="W816" s="24"/>
      <c r="X816" s="24"/>
      <c r="Y816" s="24"/>
      <c r="Z816" s="24"/>
      <c r="AA816" s="24"/>
    </row>
    <row r="817">
      <c r="A817" s="24"/>
      <c r="B817" s="24"/>
      <c r="C817" s="24"/>
      <c r="D817" s="24"/>
      <c r="E817" s="24"/>
      <c r="F817" s="27"/>
      <c r="G817" s="49"/>
      <c r="H817" s="24"/>
      <c r="I817" s="24"/>
      <c r="J817" s="24"/>
      <c r="K817" s="24"/>
      <c r="L817" s="24"/>
      <c r="M817" s="24"/>
      <c r="N817" s="24"/>
      <c r="O817" s="24"/>
      <c r="P817" s="24"/>
      <c r="Q817" s="24"/>
      <c r="R817" s="24"/>
      <c r="S817" s="24"/>
      <c r="T817" s="24"/>
      <c r="U817" s="24"/>
      <c r="V817" s="24"/>
      <c r="W817" s="24"/>
      <c r="X817" s="24"/>
      <c r="Y817" s="24"/>
      <c r="Z817" s="24"/>
      <c r="AA817" s="24"/>
    </row>
    <row r="818">
      <c r="A818" s="24"/>
      <c r="B818" s="24"/>
      <c r="C818" s="24"/>
      <c r="D818" s="24"/>
      <c r="E818" s="24"/>
      <c r="F818" s="27"/>
      <c r="G818" s="49"/>
      <c r="H818" s="24"/>
      <c r="I818" s="24"/>
      <c r="J818" s="24"/>
      <c r="K818" s="24"/>
      <c r="L818" s="24"/>
      <c r="M818" s="24"/>
      <c r="N818" s="24"/>
      <c r="O818" s="24"/>
      <c r="P818" s="24"/>
      <c r="Q818" s="24"/>
      <c r="R818" s="24"/>
      <c r="S818" s="24"/>
      <c r="T818" s="24"/>
      <c r="U818" s="24"/>
      <c r="V818" s="24"/>
      <c r="W818" s="24"/>
      <c r="X818" s="24"/>
      <c r="Y818" s="24"/>
      <c r="Z818" s="24"/>
      <c r="AA818" s="24"/>
    </row>
    <row r="819">
      <c r="A819" s="24"/>
      <c r="B819" s="24"/>
      <c r="C819" s="24"/>
      <c r="D819" s="24"/>
      <c r="E819" s="24"/>
      <c r="F819" s="27"/>
      <c r="G819" s="49"/>
      <c r="H819" s="24"/>
      <c r="I819" s="24"/>
      <c r="J819" s="24"/>
      <c r="K819" s="24"/>
      <c r="L819" s="24"/>
      <c r="M819" s="24"/>
      <c r="N819" s="24"/>
      <c r="O819" s="24"/>
      <c r="P819" s="24"/>
      <c r="Q819" s="24"/>
      <c r="R819" s="24"/>
      <c r="S819" s="24"/>
      <c r="T819" s="24"/>
      <c r="U819" s="24"/>
      <c r="V819" s="24"/>
      <c r="W819" s="24"/>
      <c r="X819" s="24"/>
      <c r="Y819" s="24"/>
      <c r="Z819" s="24"/>
      <c r="AA819" s="24"/>
    </row>
    <row r="820">
      <c r="A820" s="24"/>
      <c r="B820" s="24"/>
      <c r="C820" s="24"/>
      <c r="D820" s="24"/>
      <c r="E820" s="24"/>
      <c r="F820" s="27"/>
      <c r="G820" s="49"/>
      <c r="H820" s="24"/>
      <c r="I820" s="24"/>
      <c r="J820" s="24"/>
      <c r="K820" s="24"/>
      <c r="L820" s="24"/>
      <c r="M820" s="24"/>
      <c r="N820" s="24"/>
      <c r="O820" s="24"/>
      <c r="P820" s="24"/>
      <c r="Q820" s="24"/>
      <c r="R820" s="24"/>
      <c r="S820" s="24"/>
      <c r="T820" s="24"/>
      <c r="U820" s="24"/>
      <c r="V820" s="24"/>
      <c r="W820" s="24"/>
      <c r="X820" s="24"/>
      <c r="Y820" s="24"/>
      <c r="Z820" s="24"/>
      <c r="AA820" s="24"/>
    </row>
    <row r="821">
      <c r="A821" s="24"/>
      <c r="B821" s="24"/>
      <c r="C821" s="24"/>
      <c r="D821" s="24"/>
      <c r="E821" s="24"/>
      <c r="F821" s="27"/>
      <c r="G821" s="49"/>
      <c r="H821" s="24"/>
      <c r="I821" s="24"/>
      <c r="J821" s="24"/>
      <c r="K821" s="24"/>
      <c r="L821" s="24"/>
      <c r="M821" s="24"/>
      <c r="N821" s="24"/>
      <c r="O821" s="24"/>
      <c r="P821" s="24"/>
      <c r="Q821" s="24"/>
      <c r="R821" s="24"/>
      <c r="S821" s="24"/>
      <c r="T821" s="24"/>
      <c r="U821" s="24"/>
      <c r="V821" s="24"/>
      <c r="W821" s="24"/>
      <c r="X821" s="24"/>
      <c r="Y821" s="24"/>
      <c r="Z821" s="24"/>
      <c r="AA821" s="24"/>
    </row>
    <row r="822">
      <c r="A822" s="24"/>
      <c r="B822" s="24"/>
      <c r="C822" s="24"/>
      <c r="D822" s="24"/>
      <c r="E822" s="24"/>
      <c r="F822" s="27"/>
      <c r="G822" s="49"/>
      <c r="H822" s="24"/>
      <c r="I822" s="24"/>
      <c r="J822" s="24"/>
      <c r="K822" s="24"/>
      <c r="L822" s="24"/>
      <c r="M822" s="24"/>
      <c r="N822" s="24"/>
      <c r="O822" s="24"/>
      <c r="P822" s="24"/>
      <c r="Q822" s="24"/>
      <c r="R822" s="24"/>
      <c r="S822" s="24"/>
      <c r="T822" s="24"/>
      <c r="U822" s="24"/>
      <c r="V822" s="24"/>
      <c r="W822" s="24"/>
      <c r="X822" s="24"/>
      <c r="Y822" s="24"/>
      <c r="Z822" s="24"/>
      <c r="AA822" s="24"/>
    </row>
    <row r="823">
      <c r="A823" s="24"/>
      <c r="B823" s="24"/>
      <c r="C823" s="24"/>
      <c r="D823" s="24"/>
      <c r="E823" s="24"/>
      <c r="F823" s="27"/>
      <c r="G823" s="49"/>
      <c r="H823" s="24"/>
      <c r="I823" s="24"/>
      <c r="J823" s="24"/>
      <c r="K823" s="24"/>
      <c r="L823" s="24"/>
      <c r="M823" s="24"/>
      <c r="N823" s="24"/>
      <c r="O823" s="24"/>
      <c r="P823" s="24"/>
      <c r="Q823" s="24"/>
      <c r="R823" s="24"/>
      <c r="S823" s="24"/>
      <c r="T823" s="24"/>
      <c r="U823" s="24"/>
      <c r="V823" s="24"/>
      <c r="W823" s="24"/>
      <c r="X823" s="24"/>
      <c r="Y823" s="24"/>
      <c r="Z823" s="24"/>
      <c r="AA823" s="24"/>
    </row>
    <row r="824">
      <c r="A824" s="24"/>
      <c r="B824" s="24"/>
      <c r="C824" s="24"/>
      <c r="D824" s="24"/>
      <c r="E824" s="24"/>
      <c r="F824" s="27"/>
      <c r="G824" s="49"/>
      <c r="H824" s="24"/>
      <c r="I824" s="24"/>
      <c r="J824" s="24"/>
      <c r="K824" s="24"/>
      <c r="L824" s="24"/>
      <c r="M824" s="24"/>
      <c r="N824" s="24"/>
      <c r="O824" s="24"/>
      <c r="P824" s="24"/>
      <c r="Q824" s="24"/>
      <c r="R824" s="24"/>
      <c r="S824" s="24"/>
      <c r="T824" s="24"/>
      <c r="U824" s="24"/>
      <c r="V824" s="24"/>
      <c r="W824" s="24"/>
      <c r="X824" s="24"/>
      <c r="Y824" s="24"/>
      <c r="Z824" s="24"/>
      <c r="AA824" s="24"/>
    </row>
    <row r="825">
      <c r="A825" s="24"/>
      <c r="B825" s="24"/>
      <c r="C825" s="24"/>
      <c r="D825" s="24"/>
      <c r="E825" s="24"/>
      <c r="F825" s="27"/>
      <c r="G825" s="49"/>
      <c r="H825" s="24"/>
      <c r="I825" s="24"/>
      <c r="J825" s="24"/>
      <c r="K825" s="24"/>
      <c r="L825" s="24"/>
      <c r="M825" s="24"/>
      <c r="N825" s="24"/>
      <c r="O825" s="24"/>
      <c r="P825" s="24"/>
      <c r="Q825" s="24"/>
      <c r="R825" s="24"/>
      <c r="S825" s="24"/>
      <c r="T825" s="24"/>
      <c r="U825" s="24"/>
      <c r="V825" s="24"/>
      <c r="W825" s="24"/>
      <c r="X825" s="24"/>
      <c r="Y825" s="24"/>
      <c r="Z825" s="24"/>
      <c r="AA825" s="24"/>
    </row>
    <row r="826">
      <c r="A826" s="24"/>
      <c r="B826" s="24"/>
      <c r="C826" s="24"/>
      <c r="D826" s="24"/>
      <c r="E826" s="24"/>
      <c r="F826" s="27"/>
      <c r="G826" s="49"/>
      <c r="H826" s="24"/>
      <c r="I826" s="24"/>
      <c r="J826" s="24"/>
      <c r="K826" s="24"/>
      <c r="L826" s="24"/>
      <c r="M826" s="24"/>
      <c r="N826" s="24"/>
      <c r="O826" s="24"/>
      <c r="P826" s="24"/>
      <c r="Q826" s="24"/>
      <c r="R826" s="24"/>
      <c r="S826" s="24"/>
      <c r="T826" s="24"/>
      <c r="U826" s="24"/>
      <c r="V826" s="24"/>
      <c r="W826" s="24"/>
      <c r="X826" s="24"/>
      <c r="Y826" s="24"/>
      <c r="Z826" s="24"/>
      <c r="AA826" s="24"/>
    </row>
    <row r="827">
      <c r="A827" s="24"/>
      <c r="B827" s="24"/>
      <c r="C827" s="24"/>
      <c r="D827" s="24"/>
      <c r="E827" s="24"/>
      <c r="F827" s="27"/>
      <c r="G827" s="49"/>
      <c r="H827" s="24"/>
      <c r="I827" s="24"/>
      <c r="J827" s="24"/>
      <c r="K827" s="24"/>
      <c r="L827" s="24"/>
      <c r="M827" s="24"/>
      <c r="N827" s="24"/>
      <c r="O827" s="24"/>
      <c r="P827" s="24"/>
      <c r="Q827" s="24"/>
      <c r="R827" s="24"/>
      <c r="S827" s="24"/>
      <c r="T827" s="24"/>
      <c r="U827" s="24"/>
      <c r="V827" s="24"/>
      <c r="W827" s="24"/>
      <c r="X827" s="24"/>
      <c r="Y827" s="24"/>
      <c r="Z827" s="24"/>
      <c r="AA827" s="24"/>
    </row>
    <row r="828">
      <c r="A828" s="24"/>
      <c r="B828" s="24"/>
      <c r="C828" s="24"/>
      <c r="D828" s="24"/>
      <c r="E828" s="24"/>
      <c r="F828" s="27"/>
      <c r="G828" s="49"/>
      <c r="H828" s="24"/>
      <c r="I828" s="24"/>
      <c r="J828" s="24"/>
      <c r="K828" s="24"/>
      <c r="L828" s="24"/>
      <c r="M828" s="24"/>
      <c r="N828" s="24"/>
      <c r="O828" s="24"/>
      <c r="P828" s="24"/>
      <c r="Q828" s="24"/>
      <c r="R828" s="24"/>
      <c r="S828" s="24"/>
      <c r="T828" s="24"/>
      <c r="U828" s="24"/>
      <c r="V828" s="24"/>
      <c r="W828" s="24"/>
      <c r="X828" s="24"/>
      <c r="Y828" s="24"/>
      <c r="Z828" s="24"/>
      <c r="AA828" s="24"/>
    </row>
    <row r="829">
      <c r="A829" s="24"/>
      <c r="B829" s="24"/>
      <c r="C829" s="24"/>
      <c r="D829" s="24"/>
      <c r="E829" s="24"/>
      <c r="F829" s="27"/>
      <c r="G829" s="49"/>
      <c r="H829" s="24"/>
      <c r="I829" s="24"/>
      <c r="J829" s="24"/>
      <c r="K829" s="24"/>
      <c r="L829" s="24"/>
      <c r="M829" s="24"/>
      <c r="N829" s="24"/>
      <c r="O829" s="24"/>
      <c r="P829" s="24"/>
      <c r="Q829" s="24"/>
      <c r="R829" s="24"/>
      <c r="S829" s="24"/>
      <c r="T829" s="24"/>
      <c r="U829" s="24"/>
      <c r="V829" s="24"/>
      <c r="W829" s="24"/>
      <c r="X829" s="24"/>
      <c r="Y829" s="24"/>
      <c r="Z829" s="24"/>
      <c r="AA829" s="24"/>
    </row>
    <row r="830">
      <c r="A830" s="24"/>
      <c r="B830" s="24"/>
      <c r="C830" s="24"/>
      <c r="D830" s="24"/>
      <c r="E830" s="24"/>
      <c r="F830" s="27"/>
      <c r="G830" s="49"/>
      <c r="H830" s="24"/>
      <c r="I830" s="24"/>
      <c r="J830" s="24"/>
      <c r="K830" s="24"/>
      <c r="L830" s="24"/>
      <c r="M830" s="24"/>
      <c r="N830" s="24"/>
      <c r="O830" s="24"/>
      <c r="P830" s="24"/>
      <c r="Q830" s="24"/>
      <c r="R830" s="24"/>
      <c r="S830" s="24"/>
      <c r="T830" s="24"/>
      <c r="U830" s="24"/>
      <c r="V830" s="24"/>
      <c r="W830" s="24"/>
      <c r="X830" s="24"/>
      <c r="Y830" s="24"/>
      <c r="Z830" s="24"/>
      <c r="AA830" s="24"/>
    </row>
    <row r="831">
      <c r="A831" s="24"/>
      <c r="B831" s="24"/>
      <c r="C831" s="24"/>
      <c r="D831" s="24"/>
      <c r="E831" s="24"/>
      <c r="F831" s="27"/>
      <c r="G831" s="49"/>
      <c r="H831" s="24"/>
      <c r="I831" s="24"/>
      <c r="J831" s="24"/>
      <c r="K831" s="24"/>
      <c r="L831" s="24"/>
      <c r="M831" s="24"/>
      <c r="N831" s="24"/>
      <c r="O831" s="24"/>
      <c r="P831" s="24"/>
      <c r="Q831" s="24"/>
      <c r="R831" s="24"/>
      <c r="S831" s="24"/>
      <c r="T831" s="24"/>
      <c r="U831" s="24"/>
      <c r="V831" s="24"/>
      <c r="W831" s="24"/>
      <c r="X831" s="24"/>
      <c r="Y831" s="24"/>
      <c r="Z831" s="24"/>
      <c r="AA831" s="24"/>
    </row>
    <row r="832">
      <c r="A832" s="24"/>
      <c r="B832" s="24"/>
      <c r="C832" s="24"/>
      <c r="D832" s="24"/>
      <c r="E832" s="24"/>
      <c r="F832" s="27"/>
      <c r="G832" s="49"/>
      <c r="H832" s="24"/>
      <c r="I832" s="24"/>
      <c r="J832" s="24"/>
      <c r="K832" s="24"/>
      <c r="L832" s="24"/>
      <c r="M832" s="24"/>
      <c r="N832" s="24"/>
      <c r="O832" s="24"/>
      <c r="P832" s="24"/>
      <c r="Q832" s="24"/>
      <c r="R832" s="24"/>
      <c r="S832" s="24"/>
      <c r="T832" s="24"/>
      <c r="U832" s="24"/>
      <c r="V832" s="24"/>
      <c r="W832" s="24"/>
      <c r="X832" s="24"/>
      <c r="Y832" s="24"/>
      <c r="Z832" s="24"/>
      <c r="AA832" s="24"/>
    </row>
    <row r="833">
      <c r="A833" s="24"/>
      <c r="B833" s="24"/>
      <c r="C833" s="24"/>
      <c r="D833" s="24"/>
      <c r="E833" s="24"/>
      <c r="F833" s="27"/>
      <c r="G833" s="49"/>
      <c r="H833" s="24"/>
      <c r="I833" s="24"/>
      <c r="J833" s="24"/>
      <c r="K833" s="24"/>
      <c r="L833" s="24"/>
      <c r="M833" s="24"/>
      <c r="N833" s="24"/>
      <c r="O833" s="24"/>
      <c r="P833" s="24"/>
      <c r="Q833" s="24"/>
      <c r="R833" s="24"/>
      <c r="S833" s="24"/>
      <c r="T833" s="24"/>
      <c r="U833" s="24"/>
      <c r="V833" s="24"/>
      <c r="W833" s="24"/>
      <c r="X833" s="24"/>
      <c r="Y833" s="24"/>
      <c r="Z833" s="24"/>
      <c r="AA833" s="24"/>
    </row>
    <row r="834">
      <c r="A834" s="24"/>
      <c r="B834" s="24"/>
      <c r="C834" s="24"/>
      <c r="D834" s="24"/>
      <c r="E834" s="24"/>
      <c r="F834" s="27"/>
      <c r="G834" s="49"/>
      <c r="H834" s="24"/>
      <c r="I834" s="24"/>
      <c r="J834" s="24"/>
      <c r="K834" s="24"/>
      <c r="L834" s="24"/>
      <c r="M834" s="24"/>
      <c r="N834" s="24"/>
      <c r="O834" s="24"/>
      <c r="P834" s="24"/>
      <c r="Q834" s="24"/>
      <c r="R834" s="24"/>
      <c r="S834" s="24"/>
      <c r="T834" s="24"/>
      <c r="U834" s="24"/>
      <c r="V834" s="24"/>
      <c r="W834" s="24"/>
      <c r="X834" s="24"/>
      <c r="Y834" s="24"/>
      <c r="Z834" s="24"/>
      <c r="AA834" s="24"/>
    </row>
    <row r="835">
      <c r="A835" s="24"/>
      <c r="B835" s="24"/>
      <c r="C835" s="24"/>
      <c r="D835" s="24"/>
      <c r="E835" s="24"/>
      <c r="F835" s="27"/>
      <c r="G835" s="49"/>
      <c r="H835" s="24"/>
      <c r="I835" s="24"/>
      <c r="J835" s="24"/>
      <c r="K835" s="24"/>
      <c r="L835" s="24"/>
      <c r="M835" s="24"/>
      <c r="N835" s="24"/>
      <c r="O835" s="24"/>
      <c r="P835" s="24"/>
      <c r="Q835" s="24"/>
      <c r="R835" s="24"/>
      <c r="S835" s="24"/>
      <c r="T835" s="24"/>
      <c r="U835" s="24"/>
      <c r="V835" s="24"/>
      <c r="W835" s="24"/>
      <c r="X835" s="24"/>
      <c r="Y835" s="24"/>
      <c r="Z835" s="24"/>
      <c r="AA835" s="24"/>
    </row>
    <row r="836">
      <c r="A836" s="24"/>
      <c r="B836" s="24"/>
      <c r="C836" s="24"/>
      <c r="D836" s="24"/>
      <c r="E836" s="24"/>
      <c r="F836" s="27"/>
      <c r="G836" s="49"/>
      <c r="H836" s="24"/>
      <c r="I836" s="24"/>
      <c r="J836" s="24"/>
      <c r="K836" s="24"/>
      <c r="L836" s="24"/>
      <c r="M836" s="24"/>
      <c r="N836" s="24"/>
      <c r="O836" s="24"/>
      <c r="P836" s="24"/>
      <c r="Q836" s="24"/>
      <c r="R836" s="24"/>
      <c r="S836" s="24"/>
      <c r="T836" s="24"/>
      <c r="U836" s="24"/>
      <c r="V836" s="24"/>
      <c r="W836" s="24"/>
      <c r="X836" s="24"/>
      <c r="Y836" s="24"/>
      <c r="Z836" s="24"/>
      <c r="AA836" s="24"/>
    </row>
    <row r="837">
      <c r="A837" s="24"/>
      <c r="B837" s="24"/>
      <c r="C837" s="24"/>
      <c r="D837" s="24"/>
      <c r="E837" s="24"/>
      <c r="F837" s="27"/>
      <c r="G837" s="49"/>
      <c r="H837" s="24"/>
      <c r="I837" s="24"/>
      <c r="J837" s="24"/>
      <c r="K837" s="24"/>
      <c r="L837" s="24"/>
      <c r="M837" s="24"/>
      <c r="N837" s="24"/>
      <c r="O837" s="24"/>
      <c r="P837" s="24"/>
      <c r="Q837" s="24"/>
      <c r="R837" s="24"/>
      <c r="S837" s="24"/>
      <c r="T837" s="24"/>
      <c r="U837" s="24"/>
      <c r="V837" s="24"/>
      <c r="W837" s="24"/>
      <c r="X837" s="24"/>
      <c r="Y837" s="24"/>
      <c r="Z837" s="24"/>
      <c r="AA837" s="24"/>
    </row>
    <row r="838">
      <c r="A838" s="24"/>
      <c r="B838" s="24"/>
      <c r="C838" s="24"/>
      <c r="D838" s="24"/>
      <c r="E838" s="24"/>
      <c r="F838" s="27"/>
      <c r="G838" s="49"/>
      <c r="H838" s="24"/>
      <c r="I838" s="24"/>
      <c r="J838" s="24"/>
      <c r="K838" s="24"/>
      <c r="L838" s="24"/>
      <c r="M838" s="24"/>
      <c r="N838" s="24"/>
      <c r="O838" s="24"/>
      <c r="P838" s="24"/>
      <c r="Q838" s="24"/>
      <c r="R838" s="24"/>
      <c r="S838" s="24"/>
      <c r="T838" s="24"/>
      <c r="U838" s="24"/>
      <c r="V838" s="24"/>
      <c r="W838" s="24"/>
      <c r="X838" s="24"/>
      <c r="Y838" s="24"/>
      <c r="Z838" s="24"/>
      <c r="AA838" s="24"/>
    </row>
    <row r="839">
      <c r="A839" s="24"/>
      <c r="B839" s="24"/>
      <c r="C839" s="24"/>
      <c r="D839" s="24"/>
      <c r="E839" s="24"/>
      <c r="F839" s="27"/>
      <c r="G839" s="49"/>
      <c r="H839" s="24"/>
      <c r="I839" s="24"/>
      <c r="J839" s="24"/>
      <c r="K839" s="24"/>
      <c r="L839" s="24"/>
      <c r="M839" s="24"/>
      <c r="N839" s="24"/>
      <c r="O839" s="24"/>
      <c r="P839" s="24"/>
      <c r="Q839" s="24"/>
      <c r="R839" s="24"/>
      <c r="S839" s="24"/>
      <c r="T839" s="24"/>
      <c r="U839" s="24"/>
      <c r="V839" s="24"/>
      <c r="W839" s="24"/>
      <c r="X839" s="24"/>
      <c r="Y839" s="24"/>
      <c r="Z839" s="24"/>
      <c r="AA839" s="24"/>
    </row>
    <row r="840">
      <c r="A840" s="24"/>
      <c r="B840" s="24"/>
      <c r="C840" s="24"/>
      <c r="D840" s="24"/>
      <c r="E840" s="24"/>
      <c r="F840" s="27"/>
      <c r="G840" s="49"/>
      <c r="H840" s="24"/>
      <c r="I840" s="24"/>
      <c r="J840" s="24"/>
      <c r="K840" s="24"/>
      <c r="L840" s="24"/>
      <c r="M840" s="24"/>
      <c r="N840" s="24"/>
      <c r="O840" s="24"/>
      <c r="P840" s="24"/>
      <c r="Q840" s="24"/>
      <c r="R840" s="24"/>
      <c r="S840" s="24"/>
      <c r="T840" s="24"/>
      <c r="U840" s="24"/>
      <c r="V840" s="24"/>
      <c r="W840" s="24"/>
      <c r="X840" s="24"/>
      <c r="Y840" s="24"/>
      <c r="Z840" s="24"/>
      <c r="AA840" s="24"/>
    </row>
    <row r="841">
      <c r="A841" s="24"/>
      <c r="B841" s="24"/>
      <c r="C841" s="24"/>
      <c r="D841" s="24"/>
      <c r="E841" s="24"/>
      <c r="F841" s="27"/>
      <c r="G841" s="49"/>
      <c r="H841" s="24"/>
      <c r="I841" s="24"/>
      <c r="J841" s="24"/>
      <c r="K841" s="24"/>
      <c r="L841" s="24"/>
      <c r="M841" s="24"/>
      <c r="N841" s="24"/>
      <c r="O841" s="24"/>
      <c r="P841" s="24"/>
      <c r="Q841" s="24"/>
      <c r="R841" s="24"/>
      <c r="S841" s="24"/>
      <c r="T841" s="24"/>
      <c r="U841" s="24"/>
      <c r="V841" s="24"/>
      <c r="W841" s="24"/>
      <c r="X841" s="24"/>
      <c r="Y841" s="24"/>
      <c r="Z841" s="24"/>
      <c r="AA841" s="24"/>
    </row>
    <row r="842">
      <c r="A842" s="24"/>
      <c r="B842" s="24"/>
      <c r="C842" s="24"/>
      <c r="D842" s="24"/>
      <c r="E842" s="24"/>
      <c r="F842" s="27"/>
      <c r="G842" s="49"/>
      <c r="H842" s="24"/>
      <c r="I842" s="24"/>
      <c r="J842" s="24"/>
      <c r="K842" s="24"/>
      <c r="L842" s="24"/>
      <c r="M842" s="24"/>
      <c r="N842" s="24"/>
      <c r="O842" s="24"/>
      <c r="P842" s="24"/>
      <c r="Q842" s="24"/>
      <c r="R842" s="24"/>
      <c r="S842" s="24"/>
      <c r="T842" s="24"/>
      <c r="U842" s="24"/>
      <c r="V842" s="24"/>
      <c r="W842" s="24"/>
      <c r="X842" s="24"/>
      <c r="Y842" s="24"/>
      <c r="Z842" s="24"/>
      <c r="AA842" s="24"/>
    </row>
    <row r="843">
      <c r="A843" s="24"/>
      <c r="B843" s="24"/>
      <c r="C843" s="24"/>
      <c r="D843" s="24"/>
      <c r="E843" s="24"/>
      <c r="F843" s="27"/>
      <c r="G843" s="49"/>
      <c r="H843" s="24"/>
      <c r="I843" s="24"/>
      <c r="J843" s="24"/>
      <c r="K843" s="24"/>
      <c r="L843" s="24"/>
      <c r="M843" s="24"/>
      <c r="N843" s="24"/>
      <c r="O843" s="24"/>
      <c r="P843" s="24"/>
      <c r="Q843" s="24"/>
      <c r="R843" s="24"/>
      <c r="S843" s="24"/>
      <c r="T843" s="24"/>
      <c r="U843" s="24"/>
      <c r="V843" s="24"/>
      <c r="W843" s="24"/>
      <c r="X843" s="24"/>
      <c r="Y843" s="24"/>
      <c r="Z843" s="24"/>
      <c r="AA843" s="24"/>
    </row>
    <row r="844">
      <c r="A844" s="24"/>
      <c r="B844" s="24"/>
      <c r="C844" s="24"/>
      <c r="D844" s="24"/>
      <c r="E844" s="24"/>
      <c r="F844" s="27"/>
      <c r="G844" s="49"/>
      <c r="H844" s="24"/>
      <c r="I844" s="24"/>
      <c r="J844" s="24"/>
      <c r="K844" s="24"/>
      <c r="L844" s="24"/>
      <c r="M844" s="24"/>
      <c r="N844" s="24"/>
      <c r="O844" s="24"/>
      <c r="P844" s="24"/>
      <c r="Q844" s="24"/>
      <c r="R844" s="24"/>
      <c r="S844" s="24"/>
      <c r="T844" s="24"/>
      <c r="U844" s="24"/>
      <c r="V844" s="24"/>
      <c r="W844" s="24"/>
      <c r="X844" s="24"/>
      <c r="Y844" s="24"/>
      <c r="Z844" s="24"/>
      <c r="AA844" s="24"/>
    </row>
    <row r="845">
      <c r="A845" s="24"/>
      <c r="B845" s="24"/>
      <c r="C845" s="24"/>
      <c r="D845" s="24"/>
      <c r="E845" s="24"/>
      <c r="F845" s="27"/>
      <c r="G845" s="49"/>
      <c r="H845" s="24"/>
      <c r="I845" s="24"/>
      <c r="J845" s="24"/>
      <c r="K845" s="24"/>
      <c r="L845" s="24"/>
      <c r="M845" s="24"/>
      <c r="N845" s="24"/>
      <c r="O845" s="24"/>
      <c r="P845" s="24"/>
      <c r="Q845" s="24"/>
      <c r="R845" s="24"/>
      <c r="S845" s="24"/>
      <c r="T845" s="24"/>
      <c r="U845" s="24"/>
      <c r="V845" s="24"/>
      <c r="W845" s="24"/>
      <c r="X845" s="24"/>
      <c r="Y845" s="24"/>
      <c r="Z845" s="24"/>
      <c r="AA845" s="24"/>
    </row>
    <row r="846">
      <c r="A846" s="24"/>
      <c r="B846" s="24"/>
      <c r="C846" s="24"/>
      <c r="D846" s="24"/>
      <c r="E846" s="24"/>
      <c r="F846" s="27"/>
      <c r="G846" s="49"/>
      <c r="H846" s="24"/>
      <c r="I846" s="24"/>
      <c r="J846" s="24"/>
      <c r="K846" s="24"/>
      <c r="L846" s="24"/>
      <c r="M846" s="24"/>
      <c r="N846" s="24"/>
      <c r="O846" s="24"/>
      <c r="P846" s="24"/>
      <c r="Q846" s="24"/>
      <c r="R846" s="24"/>
      <c r="S846" s="24"/>
      <c r="T846" s="24"/>
      <c r="U846" s="24"/>
      <c r="V846" s="24"/>
      <c r="W846" s="24"/>
      <c r="X846" s="24"/>
      <c r="Y846" s="24"/>
      <c r="Z846" s="24"/>
      <c r="AA846" s="24"/>
    </row>
    <row r="847">
      <c r="A847" s="24"/>
      <c r="B847" s="24"/>
      <c r="C847" s="24"/>
      <c r="D847" s="24"/>
      <c r="E847" s="24"/>
      <c r="F847" s="27"/>
      <c r="G847" s="49"/>
      <c r="H847" s="24"/>
      <c r="I847" s="24"/>
      <c r="J847" s="24"/>
      <c r="K847" s="24"/>
      <c r="L847" s="24"/>
      <c r="M847" s="24"/>
      <c r="N847" s="24"/>
      <c r="O847" s="24"/>
      <c r="P847" s="24"/>
      <c r="Q847" s="24"/>
      <c r="R847" s="24"/>
      <c r="S847" s="24"/>
      <c r="T847" s="24"/>
      <c r="U847" s="24"/>
      <c r="V847" s="24"/>
      <c r="W847" s="24"/>
      <c r="X847" s="24"/>
      <c r="Y847" s="24"/>
      <c r="Z847" s="24"/>
      <c r="AA847" s="24"/>
    </row>
    <row r="848">
      <c r="A848" s="24"/>
      <c r="B848" s="24"/>
      <c r="C848" s="24"/>
      <c r="D848" s="24"/>
      <c r="E848" s="24"/>
      <c r="F848" s="27"/>
      <c r="G848" s="49"/>
      <c r="H848" s="24"/>
      <c r="I848" s="24"/>
      <c r="J848" s="24"/>
      <c r="K848" s="24"/>
      <c r="L848" s="24"/>
      <c r="M848" s="24"/>
      <c r="N848" s="24"/>
      <c r="O848" s="24"/>
      <c r="P848" s="24"/>
      <c r="Q848" s="24"/>
      <c r="R848" s="24"/>
      <c r="S848" s="24"/>
      <c r="T848" s="24"/>
      <c r="U848" s="24"/>
      <c r="V848" s="24"/>
      <c r="W848" s="24"/>
      <c r="X848" s="24"/>
      <c r="Y848" s="24"/>
      <c r="Z848" s="24"/>
      <c r="AA848" s="24"/>
    </row>
    <row r="849">
      <c r="A849" s="24"/>
      <c r="B849" s="24"/>
      <c r="C849" s="24"/>
      <c r="D849" s="24"/>
      <c r="E849" s="24"/>
      <c r="F849" s="27"/>
      <c r="G849" s="49"/>
      <c r="H849" s="24"/>
      <c r="I849" s="24"/>
      <c r="J849" s="24"/>
      <c r="K849" s="24"/>
      <c r="L849" s="24"/>
      <c r="M849" s="24"/>
      <c r="N849" s="24"/>
      <c r="O849" s="24"/>
      <c r="P849" s="24"/>
      <c r="Q849" s="24"/>
      <c r="R849" s="24"/>
      <c r="S849" s="24"/>
      <c r="T849" s="24"/>
      <c r="U849" s="24"/>
      <c r="V849" s="24"/>
      <c r="W849" s="24"/>
      <c r="X849" s="24"/>
      <c r="Y849" s="24"/>
      <c r="Z849" s="24"/>
      <c r="AA849" s="24"/>
    </row>
    <row r="850">
      <c r="A850" s="24"/>
      <c r="B850" s="24"/>
      <c r="C850" s="24"/>
      <c r="D850" s="24"/>
      <c r="E850" s="24"/>
      <c r="F850" s="27"/>
      <c r="G850" s="49"/>
      <c r="H850" s="24"/>
      <c r="I850" s="24"/>
      <c r="J850" s="24"/>
      <c r="K850" s="24"/>
      <c r="L850" s="24"/>
      <c r="M850" s="24"/>
      <c r="N850" s="24"/>
      <c r="O850" s="24"/>
      <c r="P850" s="24"/>
      <c r="Q850" s="24"/>
      <c r="R850" s="24"/>
      <c r="S850" s="24"/>
      <c r="T850" s="24"/>
      <c r="U850" s="24"/>
      <c r="V850" s="24"/>
      <c r="W850" s="24"/>
      <c r="X850" s="24"/>
      <c r="Y850" s="24"/>
      <c r="Z850" s="24"/>
      <c r="AA850" s="24"/>
    </row>
    <row r="851">
      <c r="A851" s="24"/>
      <c r="B851" s="24"/>
      <c r="C851" s="24"/>
      <c r="D851" s="24"/>
      <c r="E851" s="24"/>
      <c r="F851" s="27"/>
      <c r="G851" s="49"/>
      <c r="H851" s="24"/>
      <c r="I851" s="24"/>
      <c r="J851" s="24"/>
      <c r="K851" s="24"/>
      <c r="L851" s="24"/>
      <c r="M851" s="24"/>
      <c r="N851" s="24"/>
      <c r="O851" s="24"/>
      <c r="P851" s="24"/>
      <c r="Q851" s="24"/>
      <c r="R851" s="24"/>
      <c r="S851" s="24"/>
      <c r="T851" s="24"/>
      <c r="U851" s="24"/>
      <c r="V851" s="24"/>
      <c r="W851" s="24"/>
      <c r="X851" s="24"/>
      <c r="Y851" s="24"/>
      <c r="Z851" s="24"/>
      <c r="AA851" s="24"/>
    </row>
    <row r="852">
      <c r="A852" s="24"/>
      <c r="B852" s="24"/>
      <c r="C852" s="24"/>
      <c r="D852" s="24"/>
      <c r="E852" s="24"/>
      <c r="F852" s="27"/>
      <c r="G852" s="49"/>
      <c r="H852" s="24"/>
      <c r="I852" s="24"/>
      <c r="J852" s="24"/>
      <c r="K852" s="24"/>
      <c r="L852" s="24"/>
      <c r="M852" s="24"/>
      <c r="N852" s="24"/>
      <c r="O852" s="24"/>
      <c r="P852" s="24"/>
      <c r="Q852" s="24"/>
      <c r="R852" s="24"/>
      <c r="S852" s="24"/>
      <c r="T852" s="24"/>
      <c r="U852" s="24"/>
      <c r="V852" s="24"/>
      <c r="W852" s="24"/>
      <c r="X852" s="24"/>
      <c r="Y852" s="24"/>
      <c r="Z852" s="24"/>
      <c r="AA852" s="24"/>
    </row>
    <row r="853">
      <c r="A853" s="24"/>
      <c r="B853" s="24"/>
      <c r="C853" s="24"/>
      <c r="D853" s="24"/>
      <c r="E853" s="24"/>
      <c r="F853" s="27"/>
      <c r="G853" s="49"/>
      <c r="H853" s="24"/>
      <c r="I853" s="24"/>
      <c r="J853" s="24"/>
      <c r="K853" s="24"/>
      <c r="L853" s="24"/>
      <c r="M853" s="24"/>
      <c r="N853" s="24"/>
      <c r="O853" s="24"/>
      <c r="P853" s="24"/>
      <c r="Q853" s="24"/>
      <c r="R853" s="24"/>
      <c r="S853" s="24"/>
      <c r="T853" s="24"/>
      <c r="U853" s="24"/>
      <c r="V853" s="24"/>
      <c r="W853" s="24"/>
      <c r="X853" s="24"/>
      <c r="Y853" s="24"/>
      <c r="Z853" s="24"/>
      <c r="AA853" s="24"/>
    </row>
    <row r="854">
      <c r="A854" s="24"/>
      <c r="B854" s="24"/>
      <c r="C854" s="24"/>
      <c r="D854" s="24"/>
      <c r="E854" s="24"/>
      <c r="F854" s="27"/>
      <c r="G854" s="49"/>
      <c r="H854" s="24"/>
      <c r="I854" s="24"/>
      <c r="J854" s="24"/>
      <c r="K854" s="24"/>
      <c r="L854" s="24"/>
      <c r="M854" s="24"/>
      <c r="N854" s="24"/>
      <c r="O854" s="24"/>
      <c r="P854" s="24"/>
      <c r="Q854" s="24"/>
      <c r="R854" s="24"/>
      <c r="S854" s="24"/>
      <c r="T854" s="24"/>
      <c r="U854" s="24"/>
      <c r="V854" s="24"/>
      <c r="W854" s="24"/>
      <c r="X854" s="24"/>
      <c r="Y854" s="24"/>
      <c r="Z854" s="24"/>
      <c r="AA854" s="24"/>
    </row>
    <row r="855">
      <c r="A855" s="24"/>
      <c r="B855" s="24"/>
      <c r="C855" s="24"/>
      <c r="D855" s="24"/>
      <c r="E855" s="24"/>
      <c r="F855" s="27"/>
      <c r="G855" s="49"/>
      <c r="H855" s="24"/>
      <c r="I855" s="24"/>
      <c r="J855" s="24"/>
      <c r="K855" s="24"/>
      <c r="L855" s="24"/>
      <c r="M855" s="24"/>
      <c r="N855" s="24"/>
      <c r="O855" s="24"/>
      <c r="P855" s="24"/>
      <c r="Q855" s="24"/>
      <c r="R855" s="24"/>
      <c r="S855" s="24"/>
      <c r="T855" s="24"/>
      <c r="U855" s="24"/>
      <c r="V855" s="24"/>
      <c r="W855" s="24"/>
      <c r="X855" s="24"/>
      <c r="Y855" s="24"/>
      <c r="Z855" s="24"/>
      <c r="AA855" s="24"/>
    </row>
    <row r="856">
      <c r="A856" s="24"/>
      <c r="B856" s="24"/>
      <c r="C856" s="24"/>
      <c r="D856" s="24"/>
      <c r="E856" s="24"/>
      <c r="F856" s="27"/>
      <c r="G856" s="49"/>
      <c r="H856" s="24"/>
      <c r="I856" s="24"/>
      <c r="J856" s="24"/>
      <c r="K856" s="24"/>
      <c r="L856" s="24"/>
      <c r="M856" s="24"/>
      <c r="N856" s="24"/>
      <c r="O856" s="24"/>
      <c r="P856" s="24"/>
      <c r="Q856" s="24"/>
      <c r="R856" s="24"/>
      <c r="S856" s="24"/>
      <c r="T856" s="24"/>
      <c r="U856" s="24"/>
      <c r="V856" s="24"/>
      <c r="W856" s="24"/>
      <c r="X856" s="24"/>
      <c r="Y856" s="24"/>
      <c r="Z856" s="24"/>
      <c r="AA856" s="24"/>
    </row>
    <row r="857">
      <c r="A857" s="24"/>
      <c r="B857" s="24"/>
      <c r="C857" s="24"/>
      <c r="D857" s="24"/>
      <c r="E857" s="24"/>
      <c r="F857" s="27"/>
      <c r="G857" s="49"/>
      <c r="H857" s="24"/>
      <c r="I857" s="24"/>
      <c r="J857" s="24"/>
      <c r="K857" s="24"/>
      <c r="L857" s="24"/>
      <c r="M857" s="24"/>
      <c r="N857" s="24"/>
      <c r="O857" s="24"/>
      <c r="P857" s="24"/>
      <c r="Q857" s="24"/>
      <c r="R857" s="24"/>
      <c r="S857" s="24"/>
      <c r="T857" s="24"/>
      <c r="U857" s="24"/>
      <c r="V857" s="24"/>
      <c r="W857" s="24"/>
      <c r="X857" s="24"/>
      <c r="Y857" s="24"/>
      <c r="Z857" s="24"/>
      <c r="AA857" s="24"/>
    </row>
    <row r="858">
      <c r="A858" s="24"/>
      <c r="B858" s="24"/>
      <c r="C858" s="24"/>
      <c r="D858" s="24"/>
      <c r="E858" s="24"/>
      <c r="F858" s="27"/>
      <c r="G858" s="49"/>
      <c r="H858" s="24"/>
      <c r="I858" s="24"/>
      <c r="J858" s="24"/>
      <c r="K858" s="24"/>
      <c r="L858" s="24"/>
      <c r="M858" s="24"/>
      <c r="N858" s="24"/>
      <c r="O858" s="24"/>
      <c r="P858" s="24"/>
      <c r="Q858" s="24"/>
      <c r="R858" s="24"/>
      <c r="S858" s="24"/>
      <c r="T858" s="24"/>
      <c r="U858" s="24"/>
      <c r="V858" s="24"/>
      <c r="W858" s="24"/>
      <c r="X858" s="24"/>
      <c r="Y858" s="24"/>
      <c r="Z858" s="24"/>
      <c r="AA858" s="24"/>
    </row>
    <row r="859">
      <c r="A859" s="24"/>
      <c r="B859" s="24"/>
      <c r="C859" s="24"/>
      <c r="D859" s="24"/>
      <c r="E859" s="24"/>
      <c r="F859" s="27"/>
      <c r="G859" s="49"/>
      <c r="H859" s="24"/>
      <c r="I859" s="24"/>
      <c r="J859" s="24"/>
      <c r="K859" s="24"/>
      <c r="L859" s="24"/>
      <c r="M859" s="24"/>
      <c r="N859" s="24"/>
      <c r="O859" s="24"/>
      <c r="P859" s="24"/>
      <c r="Q859" s="24"/>
      <c r="R859" s="24"/>
      <c r="S859" s="24"/>
      <c r="T859" s="24"/>
      <c r="U859" s="24"/>
      <c r="V859" s="24"/>
      <c r="W859" s="24"/>
      <c r="X859" s="24"/>
      <c r="Y859" s="24"/>
      <c r="Z859" s="24"/>
      <c r="AA859" s="24"/>
    </row>
    <row r="860">
      <c r="A860" s="24"/>
      <c r="B860" s="24"/>
      <c r="C860" s="24"/>
      <c r="D860" s="24"/>
      <c r="E860" s="24"/>
      <c r="F860" s="27"/>
      <c r="G860" s="49"/>
      <c r="H860" s="24"/>
      <c r="I860" s="24"/>
      <c r="J860" s="24"/>
      <c r="K860" s="24"/>
      <c r="L860" s="24"/>
      <c r="M860" s="24"/>
      <c r="N860" s="24"/>
      <c r="O860" s="24"/>
      <c r="P860" s="24"/>
      <c r="Q860" s="24"/>
      <c r="R860" s="24"/>
      <c r="S860" s="24"/>
      <c r="T860" s="24"/>
      <c r="U860" s="24"/>
      <c r="V860" s="24"/>
      <c r="W860" s="24"/>
      <c r="X860" s="24"/>
      <c r="Y860" s="24"/>
      <c r="Z860" s="24"/>
      <c r="AA860" s="24"/>
    </row>
    <row r="861">
      <c r="A861" s="24"/>
      <c r="B861" s="24"/>
      <c r="C861" s="24"/>
      <c r="D861" s="24"/>
      <c r="E861" s="24"/>
      <c r="F861" s="27"/>
      <c r="G861" s="49"/>
      <c r="H861" s="24"/>
      <c r="I861" s="24"/>
      <c r="J861" s="24"/>
      <c r="K861" s="24"/>
      <c r="L861" s="24"/>
      <c r="M861" s="24"/>
      <c r="N861" s="24"/>
      <c r="O861" s="24"/>
      <c r="P861" s="24"/>
      <c r="Q861" s="24"/>
      <c r="R861" s="24"/>
      <c r="S861" s="24"/>
      <c r="T861" s="24"/>
      <c r="U861" s="24"/>
      <c r="V861" s="24"/>
      <c r="W861" s="24"/>
      <c r="X861" s="24"/>
      <c r="Y861" s="24"/>
      <c r="Z861" s="24"/>
      <c r="AA861" s="24"/>
    </row>
    <row r="862">
      <c r="A862" s="24"/>
      <c r="B862" s="24"/>
      <c r="C862" s="24"/>
      <c r="D862" s="24"/>
      <c r="E862" s="24"/>
      <c r="F862" s="27"/>
      <c r="G862" s="49"/>
      <c r="H862" s="24"/>
      <c r="I862" s="24"/>
      <c r="J862" s="24"/>
      <c r="K862" s="24"/>
      <c r="L862" s="24"/>
      <c r="M862" s="24"/>
      <c r="N862" s="24"/>
      <c r="O862" s="24"/>
      <c r="P862" s="24"/>
      <c r="Q862" s="24"/>
      <c r="R862" s="24"/>
      <c r="S862" s="24"/>
      <c r="T862" s="24"/>
      <c r="U862" s="24"/>
      <c r="V862" s="24"/>
      <c r="W862" s="24"/>
      <c r="X862" s="24"/>
      <c r="Y862" s="24"/>
      <c r="Z862" s="24"/>
      <c r="AA862" s="24"/>
    </row>
    <row r="863">
      <c r="A863" s="24"/>
      <c r="B863" s="24"/>
      <c r="C863" s="24"/>
      <c r="D863" s="24"/>
      <c r="E863" s="24"/>
      <c r="F863" s="27"/>
      <c r="G863" s="49"/>
      <c r="H863" s="24"/>
      <c r="I863" s="24"/>
      <c r="J863" s="24"/>
      <c r="K863" s="24"/>
      <c r="L863" s="24"/>
      <c r="M863" s="24"/>
      <c r="N863" s="24"/>
      <c r="O863" s="24"/>
      <c r="P863" s="24"/>
      <c r="Q863" s="24"/>
      <c r="R863" s="24"/>
      <c r="S863" s="24"/>
      <c r="T863" s="24"/>
      <c r="U863" s="24"/>
      <c r="V863" s="24"/>
      <c r="W863" s="24"/>
      <c r="X863" s="24"/>
      <c r="Y863" s="24"/>
      <c r="Z863" s="24"/>
      <c r="AA863" s="24"/>
    </row>
    <row r="864">
      <c r="A864" s="24"/>
      <c r="B864" s="24"/>
      <c r="C864" s="24"/>
      <c r="D864" s="24"/>
      <c r="E864" s="24"/>
      <c r="F864" s="27"/>
      <c r="G864" s="49"/>
      <c r="H864" s="24"/>
      <c r="I864" s="24"/>
      <c r="J864" s="24"/>
      <c r="K864" s="24"/>
      <c r="L864" s="24"/>
      <c r="M864" s="24"/>
      <c r="N864" s="24"/>
      <c r="O864" s="24"/>
      <c r="P864" s="24"/>
      <c r="Q864" s="24"/>
      <c r="R864" s="24"/>
      <c r="S864" s="24"/>
      <c r="T864" s="24"/>
      <c r="U864" s="24"/>
      <c r="V864" s="24"/>
      <c r="W864" s="24"/>
      <c r="X864" s="24"/>
      <c r="Y864" s="24"/>
      <c r="Z864" s="24"/>
      <c r="AA864" s="24"/>
    </row>
    <row r="865">
      <c r="A865" s="24"/>
      <c r="B865" s="24"/>
      <c r="C865" s="24"/>
      <c r="D865" s="24"/>
      <c r="E865" s="24"/>
      <c r="F865" s="27"/>
      <c r="G865" s="49"/>
      <c r="H865" s="24"/>
      <c r="I865" s="24"/>
      <c r="J865" s="24"/>
      <c r="K865" s="24"/>
      <c r="L865" s="24"/>
      <c r="M865" s="24"/>
      <c r="N865" s="24"/>
      <c r="O865" s="24"/>
      <c r="P865" s="24"/>
      <c r="Q865" s="24"/>
      <c r="R865" s="24"/>
      <c r="S865" s="24"/>
      <c r="T865" s="24"/>
      <c r="U865" s="24"/>
      <c r="V865" s="24"/>
      <c r="W865" s="24"/>
      <c r="X865" s="24"/>
      <c r="Y865" s="24"/>
      <c r="Z865" s="24"/>
      <c r="AA865" s="24"/>
    </row>
    <row r="866">
      <c r="A866" s="24"/>
      <c r="B866" s="24"/>
      <c r="C866" s="24"/>
      <c r="D866" s="24"/>
      <c r="E866" s="24"/>
      <c r="F866" s="27"/>
      <c r="G866" s="49"/>
      <c r="H866" s="24"/>
      <c r="I866" s="24"/>
      <c r="J866" s="24"/>
      <c r="K866" s="24"/>
      <c r="L866" s="24"/>
      <c r="M866" s="24"/>
      <c r="N866" s="24"/>
      <c r="O866" s="24"/>
      <c r="P866" s="24"/>
      <c r="Q866" s="24"/>
      <c r="R866" s="24"/>
      <c r="S866" s="24"/>
      <c r="T866" s="24"/>
      <c r="U866" s="24"/>
      <c r="V866" s="24"/>
      <c r="W866" s="24"/>
      <c r="X866" s="24"/>
      <c r="Y866" s="24"/>
      <c r="Z866" s="24"/>
      <c r="AA866" s="24"/>
    </row>
    <row r="867">
      <c r="A867" s="24"/>
      <c r="B867" s="24"/>
      <c r="C867" s="24"/>
      <c r="D867" s="24"/>
      <c r="E867" s="24"/>
      <c r="F867" s="27"/>
      <c r="G867" s="49"/>
      <c r="H867" s="24"/>
      <c r="I867" s="24"/>
      <c r="J867" s="24"/>
      <c r="K867" s="24"/>
      <c r="L867" s="24"/>
      <c r="M867" s="24"/>
      <c r="N867" s="24"/>
      <c r="O867" s="24"/>
      <c r="P867" s="24"/>
      <c r="Q867" s="24"/>
      <c r="R867" s="24"/>
      <c r="S867" s="24"/>
      <c r="T867" s="24"/>
      <c r="U867" s="24"/>
      <c r="V867" s="24"/>
      <c r="W867" s="24"/>
      <c r="X867" s="24"/>
      <c r="Y867" s="24"/>
      <c r="Z867" s="24"/>
      <c r="AA867" s="24"/>
    </row>
    <row r="868">
      <c r="A868" s="24"/>
      <c r="B868" s="24"/>
      <c r="C868" s="24"/>
      <c r="D868" s="24"/>
      <c r="E868" s="24"/>
      <c r="F868" s="27"/>
      <c r="G868" s="49"/>
      <c r="H868" s="24"/>
      <c r="I868" s="24"/>
      <c r="J868" s="24"/>
      <c r="K868" s="24"/>
      <c r="L868" s="24"/>
      <c r="M868" s="24"/>
      <c r="N868" s="24"/>
      <c r="O868" s="24"/>
      <c r="P868" s="24"/>
      <c r="Q868" s="24"/>
      <c r="R868" s="24"/>
      <c r="S868" s="24"/>
      <c r="T868" s="24"/>
      <c r="U868" s="24"/>
      <c r="V868" s="24"/>
      <c r="W868" s="24"/>
      <c r="X868" s="24"/>
      <c r="Y868" s="24"/>
      <c r="Z868" s="24"/>
      <c r="AA868" s="24"/>
    </row>
    <row r="869">
      <c r="A869" s="24"/>
      <c r="B869" s="24"/>
      <c r="C869" s="24"/>
      <c r="D869" s="24"/>
      <c r="E869" s="24"/>
      <c r="F869" s="27"/>
      <c r="G869" s="49"/>
      <c r="H869" s="24"/>
      <c r="I869" s="24"/>
      <c r="J869" s="24"/>
      <c r="K869" s="24"/>
      <c r="L869" s="24"/>
      <c r="M869" s="24"/>
      <c r="N869" s="24"/>
      <c r="O869" s="24"/>
      <c r="P869" s="24"/>
      <c r="Q869" s="24"/>
      <c r="R869" s="24"/>
      <c r="S869" s="24"/>
      <c r="T869" s="24"/>
      <c r="U869" s="24"/>
      <c r="V869" s="24"/>
      <c r="W869" s="24"/>
      <c r="X869" s="24"/>
      <c r="Y869" s="24"/>
      <c r="Z869" s="24"/>
      <c r="AA869" s="24"/>
    </row>
    <row r="870">
      <c r="A870" s="24"/>
      <c r="B870" s="24"/>
      <c r="C870" s="24"/>
      <c r="D870" s="24"/>
      <c r="E870" s="24"/>
      <c r="F870" s="27"/>
      <c r="G870" s="49"/>
      <c r="H870" s="24"/>
      <c r="I870" s="24"/>
      <c r="J870" s="24"/>
      <c r="K870" s="24"/>
      <c r="L870" s="24"/>
      <c r="M870" s="24"/>
      <c r="N870" s="24"/>
      <c r="O870" s="24"/>
      <c r="P870" s="24"/>
      <c r="Q870" s="24"/>
      <c r="R870" s="24"/>
      <c r="S870" s="24"/>
      <c r="T870" s="24"/>
      <c r="U870" s="24"/>
      <c r="V870" s="24"/>
      <c r="W870" s="24"/>
      <c r="X870" s="24"/>
      <c r="Y870" s="24"/>
      <c r="Z870" s="24"/>
      <c r="AA870" s="24"/>
    </row>
    <row r="871">
      <c r="A871" s="24"/>
      <c r="B871" s="24"/>
      <c r="C871" s="24"/>
      <c r="D871" s="24"/>
      <c r="E871" s="24"/>
      <c r="F871" s="27"/>
      <c r="G871" s="49"/>
      <c r="H871" s="24"/>
      <c r="I871" s="24"/>
      <c r="J871" s="24"/>
      <c r="K871" s="24"/>
      <c r="L871" s="24"/>
      <c r="M871" s="24"/>
      <c r="N871" s="24"/>
      <c r="O871" s="24"/>
      <c r="P871" s="24"/>
      <c r="Q871" s="24"/>
      <c r="R871" s="24"/>
      <c r="S871" s="24"/>
      <c r="T871" s="24"/>
      <c r="U871" s="24"/>
      <c r="V871" s="24"/>
      <c r="W871" s="24"/>
      <c r="X871" s="24"/>
      <c r="Y871" s="24"/>
      <c r="Z871" s="24"/>
      <c r="AA871" s="24"/>
    </row>
    <row r="872">
      <c r="A872" s="24"/>
      <c r="B872" s="24"/>
      <c r="C872" s="24"/>
      <c r="D872" s="24"/>
      <c r="E872" s="24"/>
      <c r="F872" s="27"/>
      <c r="G872" s="49"/>
      <c r="H872" s="24"/>
      <c r="I872" s="24"/>
      <c r="J872" s="24"/>
      <c r="K872" s="24"/>
      <c r="L872" s="24"/>
      <c r="M872" s="24"/>
      <c r="N872" s="24"/>
      <c r="O872" s="24"/>
      <c r="P872" s="24"/>
      <c r="Q872" s="24"/>
      <c r="R872" s="24"/>
      <c r="S872" s="24"/>
      <c r="T872" s="24"/>
      <c r="U872" s="24"/>
      <c r="V872" s="24"/>
      <c r="W872" s="24"/>
      <c r="X872" s="24"/>
      <c r="Y872" s="24"/>
      <c r="Z872" s="24"/>
      <c r="AA872" s="24"/>
    </row>
    <row r="873">
      <c r="A873" s="24"/>
      <c r="B873" s="24"/>
      <c r="C873" s="24"/>
      <c r="D873" s="24"/>
      <c r="E873" s="24"/>
      <c r="F873" s="27"/>
      <c r="G873" s="49"/>
      <c r="H873" s="24"/>
      <c r="I873" s="24"/>
      <c r="J873" s="24"/>
      <c r="K873" s="24"/>
      <c r="L873" s="24"/>
      <c r="M873" s="24"/>
      <c r="N873" s="24"/>
      <c r="O873" s="24"/>
      <c r="P873" s="24"/>
      <c r="Q873" s="24"/>
      <c r="R873" s="24"/>
      <c r="S873" s="24"/>
      <c r="T873" s="24"/>
      <c r="U873" s="24"/>
      <c r="V873" s="24"/>
      <c r="W873" s="24"/>
      <c r="X873" s="24"/>
      <c r="Y873" s="24"/>
      <c r="Z873" s="24"/>
      <c r="AA873" s="24"/>
    </row>
    <row r="874">
      <c r="A874" s="24"/>
      <c r="B874" s="24"/>
      <c r="C874" s="24"/>
      <c r="D874" s="24"/>
      <c r="E874" s="24"/>
      <c r="F874" s="27"/>
      <c r="G874" s="49"/>
      <c r="H874" s="24"/>
      <c r="I874" s="24"/>
      <c r="J874" s="24"/>
      <c r="K874" s="24"/>
      <c r="L874" s="24"/>
      <c r="M874" s="24"/>
      <c r="N874" s="24"/>
      <c r="O874" s="24"/>
      <c r="P874" s="24"/>
      <c r="Q874" s="24"/>
      <c r="R874" s="24"/>
      <c r="S874" s="24"/>
      <c r="T874" s="24"/>
      <c r="U874" s="24"/>
      <c r="V874" s="24"/>
      <c r="W874" s="24"/>
      <c r="X874" s="24"/>
      <c r="Y874" s="24"/>
      <c r="Z874" s="24"/>
      <c r="AA874" s="24"/>
    </row>
    <row r="875">
      <c r="A875" s="24"/>
      <c r="B875" s="24"/>
      <c r="C875" s="24"/>
      <c r="D875" s="24"/>
      <c r="E875" s="24"/>
      <c r="F875" s="27"/>
      <c r="G875" s="49"/>
      <c r="H875" s="24"/>
      <c r="I875" s="24"/>
      <c r="J875" s="24"/>
      <c r="K875" s="24"/>
      <c r="L875" s="24"/>
      <c r="M875" s="24"/>
      <c r="N875" s="24"/>
      <c r="O875" s="24"/>
      <c r="P875" s="24"/>
      <c r="Q875" s="24"/>
      <c r="R875" s="24"/>
      <c r="S875" s="24"/>
      <c r="T875" s="24"/>
      <c r="U875" s="24"/>
      <c r="V875" s="24"/>
      <c r="W875" s="24"/>
      <c r="X875" s="24"/>
      <c r="Y875" s="24"/>
      <c r="Z875" s="24"/>
      <c r="AA875" s="24"/>
    </row>
    <row r="876">
      <c r="A876" s="24"/>
      <c r="B876" s="24"/>
      <c r="C876" s="24"/>
      <c r="D876" s="24"/>
      <c r="E876" s="24"/>
      <c r="F876" s="27"/>
      <c r="G876" s="49"/>
      <c r="H876" s="24"/>
      <c r="I876" s="24"/>
      <c r="J876" s="24"/>
      <c r="K876" s="24"/>
      <c r="L876" s="24"/>
      <c r="M876" s="24"/>
      <c r="N876" s="24"/>
      <c r="O876" s="24"/>
      <c r="P876" s="24"/>
      <c r="Q876" s="24"/>
      <c r="R876" s="24"/>
      <c r="S876" s="24"/>
      <c r="T876" s="24"/>
      <c r="U876" s="24"/>
      <c r="V876" s="24"/>
      <c r="W876" s="24"/>
      <c r="X876" s="24"/>
      <c r="Y876" s="24"/>
      <c r="Z876" s="24"/>
      <c r="AA876" s="24"/>
    </row>
    <row r="877">
      <c r="A877" s="24"/>
      <c r="B877" s="24"/>
      <c r="C877" s="24"/>
      <c r="D877" s="24"/>
      <c r="E877" s="24"/>
      <c r="F877" s="27"/>
      <c r="G877" s="49"/>
      <c r="H877" s="24"/>
      <c r="I877" s="24"/>
      <c r="J877" s="24"/>
      <c r="K877" s="24"/>
      <c r="L877" s="24"/>
      <c r="M877" s="24"/>
      <c r="N877" s="24"/>
      <c r="O877" s="24"/>
      <c r="P877" s="24"/>
      <c r="Q877" s="24"/>
      <c r="R877" s="24"/>
      <c r="S877" s="24"/>
      <c r="T877" s="24"/>
      <c r="U877" s="24"/>
      <c r="V877" s="24"/>
      <c r="W877" s="24"/>
      <c r="X877" s="24"/>
      <c r="Y877" s="24"/>
      <c r="Z877" s="24"/>
      <c r="AA877" s="24"/>
    </row>
    <row r="878">
      <c r="A878" s="24"/>
      <c r="B878" s="24"/>
      <c r="C878" s="24"/>
      <c r="D878" s="24"/>
      <c r="E878" s="24"/>
      <c r="F878" s="27"/>
      <c r="G878" s="49"/>
      <c r="H878" s="24"/>
      <c r="I878" s="24"/>
      <c r="J878" s="24"/>
      <c r="K878" s="24"/>
      <c r="L878" s="24"/>
      <c r="M878" s="24"/>
      <c r="N878" s="24"/>
      <c r="O878" s="24"/>
      <c r="P878" s="24"/>
      <c r="Q878" s="24"/>
      <c r="R878" s="24"/>
      <c r="S878" s="24"/>
      <c r="T878" s="24"/>
      <c r="U878" s="24"/>
      <c r="V878" s="24"/>
      <c r="W878" s="24"/>
      <c r="X878" s="24"/>
      <c r="Y878" s="24"/>
      <c r="Z878" s="24"/>
      <c r="AA878" s="24"/>
    </row>
    <row r="879">
      <c r="A879" s="24"/>
      <c r="B879" s="24"/>
      <c r="C879" s="24"/>
      <c r="D879" s="24"/>
      <c r="E879" s="24"/>
      <c r="F879" s="27"/>
      <c r="G879" s="49"/>
      <c r="H879" s="24"/>
      <c r="I879" s="24"/>
      <c r="J879" s="24"/>
      <c r="K879" s="24"/>
      <c r="L879" s="24"/>
      <c r="M879" s="24"/>
      <c r="N879" s="24"/>
      <c r="O879" s="24"/>
      <c r="P879" s="24"/>
      <c r="Q879" s="24"/>
      <c r="R879" s="24"/>
      <c r="S879" s="24"/>
      <c r="T879" s="24"/>
      <c r="U879" s="24"/>
      <c r="V879" s="24"/>
      <c r="W879" s="24"/>
      <c r="X879" s="24"/>
      <c r="Y879" s="24"/>
      <c r="Z879" s="24"/>
      <c r="AA879" s="24"/>
    </row>
    <row r="880">
      <c r="A880" s="24"/>
      <c r="B880" s="24"/>
      <c r="C880" s="24"/>
      <c r="D880" s="24"/>
      <c r="E880" s="24"/>
      <c r="F880" s="27"/>
      <c r="G880" s="49"/>
      <c r="H880" s="24"/>
      <c r="I880" s="24"/>
      <c r="J880" s="24"/>
      <c r="K880" s="24"/>
      <c r="L880" s="24"/>
      <c r="M880" s="24"/>
      <c r="N880" s="24"/>
      <c r="O880" s="24"/>
      <c r="P880" s="24"/>
      <c r="Q880" s="24"/>
      <c r="R880" s="24"/>
      <c r="S880" s="24"/>
      <c r="T880" s="24"/>
      <c r="U880" s="24"/>
      <c r="V880" s="24"/>
      <c r="W880" s="24"/>
      <c r="X880" s="24"/>
      <c r="Y880" s="24"/>
      <c r="Z880" s="24"/>
      <c r="AA880" s="24"/>
    </row>
    <row r="881">
      <c r="A881" s="24"/>
      <c r="B881" s="24"/>
      <c r="C881" s="24"/>
      <c r="D881" s="24"/>
      <c r="E881" s="24"/>
      <c r="F881" s="27"/>
      <c r="G881" s="49"/>
      <c r="H881" s="24"/>
      <c r="I881" s="24"/>
      <c r="J881" s="24"/>
      <c r="K881" s="24"/>
      <c r="L881" s="24"/>
      <c r="M881" s="24"/>
      <c r="N881" s="24"/>
      <c r="O881" s="24"/>
      <c r="P881" s="24"/>
      <c r="Q881" s="24"/>
      <c r="R881" s="24"/>
      <c r="S881" s="24"/>
      <c r="T881" s="24"/>
      <c r="U881" s="24"/>
      <c r="V881" s="24"/>
      <c r="W881" s="24"/>
      <c r="X881" s="24"/>
      <c r="Y881" s="24"/>
      <c r="Z881" s="24"/>
      <c r="AA881" s="24"/>
    </row>
    <row r="882">
      <c r="A882" s="24"/>
      <c r="B882" s="24"/>
      <c r="C882" s="24"/>
      <c r="D882" s="24"/>
      <c r="E882" s="24"/>
      <c r="F882" s="27"/>
      <c r="G882" s="49"/>
      <c r="H882" s="24"/>
      <c r="I882" s="24"/>
      <c r="J882" s="24"/>
      <c r="K882" s="24"/>
      <c r="L882" s="24"/>
      <c r="M882" s="24"/>
      <c r="N882" s="24"/>
      <c r="O882" s="24"/>
      <c r="P882" s="24"/>
      <c r="Q882" s="24"/>
      <c r="R882" s="24"/>
      <c r="S882" s="24"/>
      <c r="T882" s="24"/>
      <c r="U882" s="24"/>
      <c r="V882" s="24"/>
      <c r="W882" s="24"/>
      <c r="X882" s="24"/>
      <c r="Y882" s="24"/>
      <c r="Z882" s="24"/>
      <c r="AA882" s="24"/>
    </row>
    <row r="883">
      <c r="A883" s="24"/>
      <c r="B883" s="24"/>
      <c r="C883" s="24"/>
      <c r="D883" s="24"/>
      <c r="E883" s="24"/>
      <c r="F883" s="27"/>
      <c r="G883" s="49"/>
      <c r="H883" s="24"/>
      <c r="I883" s="24"/>
      <c r="J883" s="24"/>
      <c r="K883" s="24"/>
      <c r="L883" s="24"/>
      <c r="M883" s="24"/>
      <c r="N883" s="24"/>
      <c r="O883" s="24"/>
      <c r="P883" s="24"/>
      <c r="Q883" s="24"/>
      <c r="R883" s="24"/>
      <c r="S883" s="24"/>
      <c r="T883" s="24"/>
      <c r="U883" s="24"/>
      <c r="V883" s="24"/>
      <c r="W883" s="24"/>
      <c r="X883" s="24"/>
      <c r="Y883" s="24"/>
      <c r="Z883" s="24"/>
      <c r="AA883" s="24"/>
    </row>
    <row r="884">
      <c r="A884" s="24"/>
      <c r="B884" s="24"/>
      <c r="C884" s="24"/>
      <c r="D884" s="24"/>
      <c r="E884" s="24"/>
      <c r="F884" s="27"/>
      <c r="G884" s="49"/>
      <c r="H884" s="24"/>
      <c r="I884" s="24"/>
      <c r="J884" s="24"/>
      <c r="K884" s="24"/>
      <c r="L884" s="24"/>
      <c r="M884" s="24"/>
      <c r="N884" s="24"/>
      <c r="O884" s="24"/>
      <c r="P884" s="24"/>
      <c r="Q884" s="24"/>
      <c r="R884" s="24"/>
      <c r="S884" s="24"/>
      <c r="T884" s="24"/>
      <c r="U884" s="24"/>
      <c r="V884" s="24"/>
      <c r="W884" s="24"/>
      <c r="X884" s="24"/>
      <c r="Y884" s="24"/>
      <c r="Z884" s="24"/>
      <c r="AA884" s="24"/>
    </row>
    <row r="885">
      <c r="A885" s="24"/>
      <c r="B885" s="24"/>
      <c r="C885" s="24"/>
      <c r="D885" s="24"/>
      <c r="E885" s="24"/>
      <c r="F885" s="27"/>
      <c r="G885" s="49"/>
      <c r="H885" s="24"/>
      <c r="I885" s="24"/>
      <c r="J885" s="24"/>
      <c r="K885" s="24"/>
      <c r="L885" s="24"/>
      <c r="M885" s="24"/>
      <c r="N885" s="24"/>
      <c r="O885" s="24"/>
      <c r="P885" s="24"/>
      <c r="Q885" s="24"/>
      <c r="R885" s="24"/>
      <c r="S885" s="24"/>
      <c r="T885" s="24"/>
      <c r="U885" s="24"/>
      <c r="V885" s="24"/>
      <c r="W885" s="24"/>
      <c r="X885" s="24"/>
      <c r="Y885" s="24"/>
      <c r="Z885" s="24"/>
      <c r="AA885" s="24"/>
    </row>
    <row r="886">
      <c r="A886" s="24"/>
      <c r="B886" s="24"/>
      <c r="C886" s="24"/>
      <c r="D886" s="24"/>
      <c r="E886" s="24"/>
      <c r="F886" s="27"/>
      <c r="G886" s="49"/>
      <c r="H886" s="24"/>
      <c r="I886" s="24"/>
      <c r="J886" s="24"/>
      <c r="K886" s="24"/>
      <c r="L886" s="24"/>
      <c r="M886" s="24"/>
      <c r="N886" s="24"/>
      <c r="O886" s="24"/>
      <c r="P886" s="24"/>
      <c r="Q886" s="24"/>
      <c r="R886" s="24"/>
      <c r="S886" s="24"/>
      <c r="T886" s="24"/>
      <c r="U886" s="24"/>
      <c r="V886" s="24"/>
      <c r="W886" s="24"/>
      <c r="X886" s="24"/>
      <c r="Y886" s="24"/>
      <c r="Z886" s="24"/>
      <c r="AA886" s="24"/>
    </row>
    <row r="887">
      <c r="A887" s="24"/>
      <c r="B887" s="24"/>
      <c r="C887" s="24"/>
      <c r="D887" s="24"/>
      <c r="E887" s="24"/>
      <c r="F887" s="27"/>
      <c r="G887" s="49"/>
      <c r="H887" s="24"/>
      <c r="I887" s="24"/>
      <c r="J887" s="24"/>
      <c r="K887" s="24"/>
      <c r="L887" s="24"/>
      <c r="M887" s="24"/>
      <c r="N887" s="24"/>
      <c r="O887" s="24"/>
      <c r="P887" s="24"/>
      <c r="Q887" s="24"/>
      <c r="R887" s="24"/>
      <c r="S887" s="24"/>
      <c r="T887" s="24"/>
      <c r="U887" s="24"/>
      <c r="V887" s="24"/>
      <c r="W887" s="24"/>
      <c r="X887" s="24"/>
      <c r="Y887" s="24"/>
      <c r="Z887" s="24"/>
      <c r="AA887" s="24"/>
    </row>
    <row r="888">
      <c r="A888" s="24"/>
      <c r="B888" s="24"/>
      <c r="C888" s="24"/>
      <c r="D888" s="24"/>
      <c r="E888" s="24"/>
      <c r="F888" s="27"/>
      <c r="G888" s="49"/>
      <c r="H888" s="24"/>
      <c r="I888" s="24"/>
      <c r="J888" s="24"/>
      <c r="K888" s="24"/>
      <c r="L888" s="24"/>
      <c r="M888" s="24"/>
      <c r="N888" s="24"/>
      <c r="O888" s="24"/>
      <c r="P888" s="24"/>
      <c r="Q888" s="24"/>
      <c r="R888" s="24"/>
      <c r="S888" s="24"/>
      <c r="T888" s="24"/>
      <c r="U888" s="24"/>
      <c r="V888" s="24"/>
      <c r="W888" s="24"/>
      <c r="X888" s="24"/>
      <c r="Y888" s="24"/>
      <c r="Z888" s="24"/>
      <c r="AA888" s="24"/>
    </row>
    <row r="889">
      <c r="A889" s="24"/>
      <c r="B889" s="24"/>
      <c r="C889" s="24"/>
      <c r="D889" s="24"/>
      <c r="E889" s="24"/>
      <c r="F889" s="27"/>
      <c r="G889" s="49"/>
      <c r="H889" s="24"/>
      <c r="I889" s="24"/>
      <c r="J889" s="24"/>
      <c r="K889" s="24"/>
      <c r="L889" s="24"/>
      <c r="M889" s="24"/>
      <c r="N889" s="24"/>
      <c r="O889" s="24"/>
      <c r="P889" s="24"/>
      <c r="Q889" s="24"/>
      <c r="R889" s="24"/>
      <c r="S889" s="24"/>
      <c r="T889" s="24"/>
      <c r="U889" s="24"/>
      <c r="V889" s="24"/>
      <c r="W889" s="24"/>
      <c r="X889" s="24"/>
      <c r="Y889" s="24"/>
      <c r="Z889" s="24"/>
      <c r="AA889" s="24"/>
    </row>
    <row r="890">
      <c r="A890" s="24"/>
      <c r="B890" s="24"/>
      <c r="C890" s="24"/>
      <c r="D890" s="24"/>
      <c r="E890" s="24"/>
      <c r="F890" s="27"/>
      <c r="G890" s="49"/>
      <c r="H890" s="24"/>
      <c r="I890" s="24"/>
      <c r="J890" s="24"/>
      <c r="K890" s="24"/>
      <c r="L890" s="24"/>
      <c r="M890" s="24"/>
      <c r="N890" s="24"/>
      <c r="O890" s="24"/>
      <c r="P890" s="24"/>
      <c r="Q890" s="24"/>
      <c r="R890" s="24"/>
      <c r="S890" s="24"/>
      <c r="T890" s="24"/>
      <c r="U890" s="24"/>
      <c r="V890" s="24"/>
      <c r="W890" s="24"/>
      <c r="X890" s="24"/>
      <c r="Y890" s="24"/>
      <c r="Z890" s="24"/>
      <c r="AA890" s="24"/>
    </row>
    <row r="891">
      <c r="A891" s="24"/>
      <c r="B891" s="24"/>
      <c r="C891" s="24"/>
      <c r="D891" s="24"/>
      <c r="E891" s="24"/>
      <c r="F891" s="27"/>
      <c r="G891" s="49"/>
      <c r="H891" s="24"/>
      <c r="I891" s="24"/>
      <c r="J891" s="24"/>
      <c r="K891" s="24"/>
      <c r="L891" s="24"/>
      <c r="M891" s="24"/>
      <c r="N891" s="24"/>
      <c r="O891" s="24"/>
      <c r="P891" s="24"/>
      <c r="Q891" s="24"/>
      <c r="R891" s="24"/>
      <c r="S891" s="24"/>
      <c r="T891" s="24"/>
      <c r="U891" s="24"/>
      <c r="V891" s="24"/>
      <c r="W891" s="24"/>
      <c r="X891" s="24"/>
      <c r="Y891" s="24"/>
      <c r="Z891" s="24"/>
      <c r="AA891" s="24"/>
    </row>
    <row r="892">
      <c r="A892" s="24"/>
      <c r="B892" s="24"/>
      <c r="C892" s="24"/>
      <c r="D892" s="24"/>
      <c r="E892" s="24"/>
      <c r="F892" s="27"/>
      <c r="G892" s="49"/>
      <c r="H892" s="24"/>
      <c r="I892" s="24"/>
      <c r="J892" s="24"/>
      <c r="K892" s="24"/>
      <c r="L892" s="24"/>
      <c r="M892" s="24"/>
      <c r="N892" s="24"/>
      <c r="O892" s="24"/>
      <c r="P892" s="24"/>
      <c r="Q892" s="24"/>
      <c r="R892" s="24"/>
      <c r="S892" s="24"/>
      <c r="T892" s="24"/>
      <c r="U892" s="24"/>
      <c r="V892" s="24"/>
      <c r="W892" s="24"/>
      <c r="X892" s="24"/>
      <c r="Y892" s="24"/>
      <c r="Z892" s="24"/>
      <c r="AA892" s="24"/>
    </row>
    <row r="893">
      <c r="A893" s="24"/>
      <c r="B893" s="24"/>
      <c r="C893" s="24"/>
      <c r="D893" s="24"/>
      <c r="E893" s="24"/>
      <c r="F893" s="27"/>
      <c r="G893" s="49"/>
      <c r="H893" s="24"/>
      <c r="I893" s="24"/>
      <c r="J893" s="24"/>
      <c r="K893" s="24"/>
      <c r="L893" s="24"/>
      <c r="M893" s="24"/>
      <c r="N893" s="24"/>
      <c r="O893" s="24"/>
      <c r="P893" s="24"/>
      <c r="Q893" s="24"/>
      <c r="R893" s="24"/>
      <c r="S893" s="24"/>
      <c r="T893" s="24"/>
      <c r="U893" s="24"/>
      <c r="V893" s="24"/>
      <c r="W893" s="24"/>
      <c r="X893" s="24"/>
      <c r="Y893" s="24"/>
      <c r="Z893" s="24"/>
      <c r="AA893" s="24"/>
    </row>
    <row r="894">
      <c r="A894" s="24"/>
      <c r="B894" s="24"/>
      <c r="C894" s="24"/>
      <c r="D894" s="24"/>
      <c r="E894" s="24"/>
      <c r="F894" s="27"/>
      <c r="G894" s="49"/>
      <c r="H894" s="24"/>
      <c r="I894" s="24"/>
      <c r="J894" s="24"/>
      <c r="K894" s="24"/>
      <c r="L894" s="24"/>
      <c r="M894" s="24"/>
      <c r="N894" s="24"/>
      <c r="O894" s="24"/>
      <c r="P894" s="24"/>
      <c r="Q894" s="24"/>
      <c r="R894" s="24"/>
      <c r="S894" s="24"/>
      <c r="T894" s="24"/>
      <c r="U894" s="24"/>
      <c r="V894" s="24"/>
      <c r="W894" s="24"/>
      <c r="X894" s="24"/>
      <c r="Y894" s="24"/>
      <c r="Z894" s="24"/>
      <c r="AA894" s="24"/>
    </row>
    <row r="895">
      <c r="A895" s="24"/>
      <c r="B895" s="24"/>
      <c r="C895" s="24"/>
      <c r="D895" s="24"/>
      <c r="E895" s="24"/>
      <c r="F895" s="27"/>
      <c r="G895" s="49"/>
      <c r="H895" s="24"/>
      <c r="I895" s="24"/>
      <c r="J895" s="24"/>
      <c r="K895" s="24"/>
      <c r="L895" s="24"/>
      <c r="M895" s="24"/>
      <c r="N895" s="24"/>
      <c r="O895" s="24"/>
      <c r="P895" s="24"/>
      <c r="Q895" s="24"/>
      <c r="R895" s="24"/>
      <c r="S895" s="24"/>
      <c r="T895" s="24"/>
      <c r="U895" s="24"/>
      <c r="V895" s="24"/>
      <c r="W895" s="24"/>
      <c r="X895" s="24"/>
      <c r="Y895" s="24"/>
      <c r="Z895" s="24"/>
      <c r="AA895" s="24"/>
    </row>
    <row r="896">
      <c r="A896" s="24"/>
      <c r="B896" s="24"/>
      <c r="C896" s="24"/>
      <c r="D896" s="24"/>
      <c r="E896" s="24"/>
      <c r="F896" s="27"/>
      <c r="G896" s="49"/>
      <c r="H896" s="24"/>
      <c r="I896" s="24"/>
      <c r="J896" s="24"/>
      <c r="K896" s="24"/>
      <c r="L896" s="24"/>
      <c r="M896" s="24"/>
      <c r="N896" s="24"/>
      <c r="O896" s="24"/>
      <c r="P896" s="24"/>
      <c r="Q896" s="24"/>
      <c r="R896" s="24"/>
      <c r="S896" s="24"/>
      <c r="T896" s="24"/>
      <c r="U896" s="24"/>
      <c r="V896" s="24"/>
      <c r="W896" s="24"/>
      <c r="X896" s="24"/>
      <c r="Y896" s="24"/>
      <c r="Z896" s="24"/>
      <c r="AA896" s="24"/>
    </row>
    <row r="897">
      <c r="A897" s="24"/>
      <c r="B897" s="24"/>
      <c r="C897" s="24"/>
      <c r="D897" s="24"/>
      <c r="E897" s="24"/>
      <c r="F897" s="27"/>
      <c r="G897" s="49"/>
      <c r="H897" s="24"/>
      <c r="I897" s="24"/>
      <c r="J897" s="24"/>
      <c r="K897" s="24"/>
      <c r="L897" s="24"/>
      <c r="M897" s="24"/>
      <c r="N897" s="24"/>
      <c r="O897" s="24"/>
      <c r="P897" s="24"/>
      <c r="Q897" s="24"/>
      <c r="R897" s="24"/>
      <c r="S897" s="24"/>
      <c r="T897" s="24"/>
      <c r="U897" s="24"/>
      <c r="V897" s="24"/>
      <c r="W897" s="24"/>
      <c r="X897" s="24"/>
      <c r="Y897" s="24"/>
      <c r="Z897" s="24"/>
      <c r="AA897" s="24"/>
    </row>
    <row r="898">
      <c r="A898" s="24"/>
      <c r="B898" s="24"/>
      <c r="C898" s="24"/>
      <c r="D898" s="24"/>
      <c r="E898" s="24"/>
      <c r="F898" s="27"/>
      <c r="G898" s="49"/>
      <c r="H898" s="24"/>
      <c r="I898" s="24"/>
      <c r="J898" s="24"/>
      <c r="K898" s="24"/>
      <c r="L898" s="24"/>
      <c r="M898" s="24"/>
      <c r="N898" s="24"/>
      <c r="O898" s="24"/>
      <c r="P898" s="24"/>
      <c r="Q898" s="24"/>
      <c r="R898" s="24"/>
      <c r="S898" s="24"/>
      <c r="T898" s="24"/>
      <c r="U898" s="24"/>
      <c r="V898" s="24"/>
      <c r="W898" s="24"/>
      <c r="X898" s="24"/>
      <c r="Y898" s="24"/>
      <c r="Z898" s="24"/>
      <c r="AA898" s="24"/>
    </row>
    <row r="899">
      <c r="A899" s="24"/>
      <c r="B899" s="24"/>
      <c r="C899" s="24"/>
      <c r="D899" s="24"/>
      <c r="E899" s="24"/>
      <c r="F899" s="27"/>
      <c r="G899" s="49"/>
      <c r="H899" s="24"/>
      <c r="I899" s="24"/>
      <c r="J899" s="24"/>
      <c r="K899" s="24"/>
      <c r="L899" s="24"/>
      <c r="M899" s="24"/>
      <c r="N899" s="24"/>
      <c r="O899" s="24"/>
      <c r="P899" s="24"/>
      <c r="Q899" s="24"/>
      <c r="R899" s="24"/>
      <c r="S899" s="24"/>
      <c r="T899" s="24"/>
      <c r="U899" s="24"/>
      <c r="V899" s="24"/>
      <c r="W899" s="24"/>
      <c r="X899" s="24"/>
      <c r="Y899" s="24"/>
      <c r="Z899" s="24"/>
      <c r="AA899" s="24"/>
    </row>
    <row r="900">
      <c r="A900" s="24"/>
      <c r="B900" s="24"/>
      <c r="C900" s="24"/>
      <c r="D900" s="24"/>
      <c r="E900" s="24"/>
      <c r="F900" s="27"/>
      <c r="G900" s="49"/>
      <c r="H900" s="24"/>
      <c r="I900" s="24"/>
      <c r="J900" s="24"/>
      <c r="K900" s="24"/>
      <c r="L900" s="24"/>
      <c r="M900" s="24"/>
      <c r="N900" s="24"/>
      <c r="O900" s="24"/>
      <c r="P900" s="24"/>
      <c r="Q900" s="24"/>
      <c r="R900" s="24"/>
      <c r="S900" s="24"/>
      <c r="T900" s="24"/>
      <c r="U900" s="24"/>
      <c r="V900" s="24"/>
      <c r="W900" s="24"/>
      <c r="X900" s="24"/>
      <c r="Y900" s="24"/>
      <c r="Z900" s="24"/>
      <c r="AA900" s="24"/>
    </row>
    <row r="901">
      <c r="A901" s="24"/>
      <c r="B901" s="24"/>
      <c r="C901" s="24"/>
      <c r="D901" s="24"/>
      <c r="E901" s="24"/>
      <c r="F901" s="27"/>
      <c r="G901" s="49"/>
      <c r="H901" s="24"/>
      <c r="I901" s="24"/>
      <c r="J901" s="24"/>
      <c r="K901" s="24"/>
      <c r="L901" s="24"/>
      <c r="M901" s="24"/>
      <c r="N901" s="24"/>
      <c r="O901" s="24"/>
      <c r="P901" s="24"/>
      <c r="Q901" s="24"/>
      <c r="R901" s="24"/>
      <c r="S901" s="24"/>
      <c r="T901" s="24"/>
      <c r="U901" s="24"/>
      <c r="V901" s="24"/>
      <c r="W901" s="24"/>
      <c r="X901" s="24"/>
      <c r="Y901" s="24"/>
      <c r="Z901" s="24"/>
      <c r="AA901" s="24"/>
    </row>
    <row r="902">
      <c r="A902" s="24"/>
      <c r="B902" s="24"/>
      <c r="C902" s="24"/>
      <c r="D902" s="24"/>
      <c r="E902" s="24"/>
      <c r="F902" s="27"/>
      <c r="G902" s="49"/>
      <c r="H902" s="24"/>
      <c r="I902" s="24"/>
      <c r="J902" s="24"/>
      <c r="K902" s="24"/>
      <c r="L902" s="24"/>
      <c r="M902" s="24"/>
      <c r="N902" s="24"/>
      <c r="O902" s="24"/>
      <c r="P902" s="24"/>
      <c r="Q902" s="24"/>
      <c r="R902" s="24"/>
      <c r="S902" s="24"/>
      <c r="T902" s="24"/>
      <c r="U902" s="24"/>
      <c r="V902" s="24"/>
      <c r="W902" s="24"/>
      <c r="X902" s="24"/>
      <c r="Y902" s="24"/>
      <c r="Z902" s="24"/>
      <c r="AA902" s="24"/>
    </row>
    <row r="903">
      <c r="A903" s="24"/>
      <c r="B903" s="24"/>
      <c r="C903" s="24"/>
      <c r="D903" s="24"/>
      <c r="E903" s="24"/>
      <c r="F903" s="27"/>
      <c r="G903" s="49"/>
      <c r="H903" s="24"/>
      <c r="I903" s="24"/>
      <c r="J903" s="24"/>
      <c r="K903" s="24"/>
      <c r="L903" s="24"/>
      <c r="M903" s="24"/>
      <c r="N903" s="24"/>
      <c r="O903" s="24"/>
      <c r="P903" s="24"/>
      <c r="Q903" s="24"/>
      <c r="R903" s="24"/>
      <c r="S903" s="24"/>
      <c r="T903" s="24"/>
      <c r="U903" s="24"/>
      <c r="V903" s="24"/>
      <c r="W903" s="24"/>
      <c r="X903" s="24"/>
      <c r="Y903" s="24"/>
      <c r="Z903" s="24"/>
      <c r="AA903" s="24"/>
    </row>
    <row r="904">
      <c r="A904" s="24"/>
      <c r="B904" s="24"/>
      <c r="C904" s="24"/>
      <c r="D904" s="24"/>
      <c r="E904" s="24"/>
      <c r="F904" s="27"/>
      <c r="G904" s="49"/>
      <c r="H904" s="24"/>
      <c r="I904" s="24"/>
      <c r="J904" s="24"/>
      <c r="K904" s="24"/>
      <c r="L904" s="24"/>
      <c r="M904" s="24"/>
      <c r="N904" s="24"/>
      <c r="O904" s="24"/>
      <c r="P904" s="24"/>
      <c r="Q904" s="24"/>
      <c r="R904" s="24"/>
      <c r="S904" s="24"/>
      <c r="T904" s="24"/>
      <c r="U904" s="24"/>
      <c r="V904" s="24"/>
      <c r="W904" s="24"/>
      <c r="X904" s="24"/>
      <c r="Y904" s="24"/>
      <c r="Z904" s="24"/>
      <c r="AA904" s="24"/>
    </row>
    <row r="905">
      <c r="A905" s="24"/>
      <c r="B905" s="24"/>
      <c r="C905" s="24"/>
      <c r="D905" s="24"/>
      <c r="E905" s="24"/>
      <c r="F905" s="27"/>
      <c r="G905" s="49"/>
      <c r="H905" s="24"/>
      <c r="I905" s="24"/>
      <c r="J905" s="24"/>
      <c r="K905" s="24"/>
      <c r="L905" s="24"/>
      <c r="M905" s="24"/>
      <c r="N905" s="24"/>
      <c r="O905" s="24"/>
      <c r="P905" s="24"/>
      <c r="Q905" s="24"/>
      <c r="R905" s="24"/>
      <c r="S905" s="24"/>
      <c r="T905" s="24"/>
      <c r="U905" s="24"/>
      <c r="V905" s="24"/>
      <c r="W905" s="24"/>
      <c r="X905" s="24"/>
      <c r="Y905" s="24"/>
      <c r="Z905" s="24"/>
      <c r="AA905" s="24"/>
    </row>
    <row r="906">
      <c r="A906" s="24"/>
      <c r="B906" s="24"/>
      <c r="C906" s="24"/>
      <c r="D906" s="24"/>
      <c r="E906" s="24"/>
      <c r="F906" s="27"/>
      <c r="G906" s="49"/>
      <c r="H906" s="24"/>
      <c r="I906" s="24"/>
      <c r="J906" s="24"/>
      <c r="K906" s="24"/>
      <c r="L906" s="24"/>
      <c r="M906" s="24"/>
      <c r="N906" s="24"/>
      <c r="O906" s="24"/>
      <c r="P906" s="24"/>
      <c r="Q906" s="24"/>
      <c r="R906" s="24"/>
      <c r="S906" s="24"/>
      <c r="T906" s="24"/>
      <c r="U906" s="24"/>
      <c r="V906" s="24"/>
      <c r="W906" s="24"/>
      <c r="X906" s="24"/>
      <c r="Y906" s="24"/>
      <c r="Z906" s="24"/>
      <c r="AA906" s="24"/>
    </row>
    <row r="907">
      <c r="A907" s="24"/>
      <c r="B907" s="24"/>
      <c r="C907" s="24"/>
      <c r="D907" s="24"/>
      <c r="E907" s="24"/>
      <c r="F907" s="27"/>
      <c r="G907" s="49"/>
      <c r="H907" s="24"/>
      <c r="I907" s="24"/>
      <c r="J907" s="24"/>
      <c r="K907" s="24"/>
      <c r="L907" s="24"/>
      <c r="M907" s="24"/>
      <c r="N907" s="24"/>
      <c r="O907" s="24"/>
      <c r="P907" s="24"/>
      <c r="Q907" s="24"/>
      <c r="R907" s="24"/>
      <c r="S907" s="24"/>
      <c r="T907" s="24"/>
      <c r="U907" s="24"/>
      <c r="V907" s="24"/>
      <c r="W907" s="24"/>
      <c r="X907" s="24"/>
      <c r="Y907" s="24"/>
      <c r="Z907" s="24"/>
      <c r="AA907" s="24"/>
    </row>
    <row r="908">
      <c r="A908" s="24"/>
      <c r="B908" s="24"/>
      <c r="C908" s="24"/>
      <c r="D908" s="24"/>
      <c r="E908" s="24"/>
      <c r="F908" s="27"/>
      <c r="G908" s="49"/>
      <c r="H908" s="24"/>
      <c r="I908" s="24"/>
      <c r="J908" s="24"/>
      <c r="K908" s="24"/>
      <c r="L908" s="24"/>
      <c r="M908" s="24"/>
      <c r="N908" s="24"/>
      <c r="O908" s="24"/>
      <c r="P908" s="24"/>
      <c r="Q908" s="24"/>
      <c r="R908" s="24"/>
      <c r="S908" s="24"/>
      <c r="T908" s="24"/>
      <c r="U908" s="24"/>
      <c r="V908" s="24"/>
      <c r="W908" s="24"/>
      <c r="X908" s="24"/>
      <c r="Y908" s="24"/>
      <c r="Z908" s="24"/>
      <c r="AA908" s="24"/>
    </row>
    <row r="909">
      <c r="A909" s="24"/>
      <c r="B909" s="24"/>
      <c r="C909" s="24"/>
      <c r="D909" s="24"/>
      <c r="E909" s="24"/>
      <c r="F909" s="27"/>
      <c r="G909" s="49"/>
      <c r="H909" s="24"/>
      <c r="I909" s="24"/>
      <c r="J909" s="24"/>
      <c r="K909" s="24"/>
      <c r="L909" s="24"/>
      <c r="M909" s="24"/>
      <c r="N909" s="24"/>
      <c r="O909" s="24"/>
      <c r="P909" s="24"/>
      <c r="Q909" s="24"/>
      <c r="R909" s="24"/>
      <c r="S909" s="24"/>
      <c r="T909" s="24"/>
      <c r="U909" s="24"/>
      <c r="V909" s="24"/>
      <c r="W909" s="24"/>
      <c r="X909" s="24"/>
      <c r="Y909" s="24"/>
      <c r="Z909" s="24"/>
      <c r="AA909" s="24"/>
    </row>
    <row r="910">
      <c r="A910" s="24"/>
      <c r="B910" s="24"/>
      <c r="C910" s="24"/>
      <c r="D910" s="24"/>
      <c r="E910" s="24"/>
      <c r="F910" s="27"/>
      <c r="G910" s="49"/>
      <c r="H910" s="24"/>
      <c r="I910" s="24"/>
      <c r="J910" s="24"/>
      <c r="K910" s="24"/>
      <c r="L910" s="24"/>
      <c r="M910" s="24"/>
      <c r="N910" s="24"/>
      <c r="O910" s="24"/>
      <c r="P910" s="24"/>
      <c r="Q910" s="24"/>
      <c r="R910" s="24"/>
      <c r="S910" s="24"/>
      <c r="T910" s="24"/>
      <c r="U910" s="24"/>
      <c r="V910" s="24"/>
      <c r="W910" s="24"/>
      <c r="X910" s="24"/>
      <c r="Y910" s="24"/>
      <c r="Z910" s="24"/>
      <c r="AA910" s="24"/>
    </row>
    <row r="911">
      <c r="A911" s="24"/>
      <c r="B911" s="24"/>
      <c r="C911" s="24"/>
      <c r="D911" s="24"/>
      <c r="E911" s="24"/>
      <c r="F911" s="27"/>
      <c r="G911" s="49"/>
      <c r="H911" s="24"/>
      <c r="I911" s="24"/>
      <c r="J911" s="24"/>
      <c r="K911" s="24"/>
      <c r="L911" s="24"/>
      <c r="M911" s="24"/>
      <c r="N911" s="24"/>
      <c r="O911" s="24"/>
      <c r="P911" s="24"/>
      <c r="Q911" s="24"/>
      <c r="R911" s="24"/>
      <c r="S911" s="24"/>
      <c r="T911" s="24"/>
      <c r="U911" s="24"/>
      <c r="V911" s="24"/>
      <c r="W911" s="24"/>
      <c r="X911" s="24"/>
      <c r="Y911" s="24"/>
      <c r="Z911" s="24"/>
      <c r="AA911" s="24"/>
    </row>
    <row r="912">
      <c r="A912" s="24"/>
      <c r="B912" s="24"/>
      <c r="C912" s="24"/>
      <c r="D912" s="24"/>
      <c r="E912" s="24"/>
      <c r="F912" s="27"/>
      <c r="G912" s="49"/>
      <c r="H912" s="24"/>
      <c r="I912" s="24"/>
      <c r="J912" s="24"/>
      <c r="K912" s="24"/>
      <c r="L912" s="24"/>
      <c r="M912" s="24"/>
      <c r="N912" s="24"/>
      <c r="O912" s="24"/>
      <c r="P912" s="24"/>
      <c r="Q912" s="24"/>
      <c r="R912" s="24"/>
      <c r="S912" s="24"/>
      <c r="T912" s="24"/>
      <c r="U912" s="24"/>
      <c r="V912" s="24"/>
      <c r="W912" s="24"/>
      <c r="X912" s="24"/>
      <c r="Y912" s="24"/>
      <c r="Z912" s="24"/>
      <c r="AA912" s="24"/>
    </row>
    <row r="913">
      <c r="A913" s="24"/>
      <c r="B913" s="24"/>
      <c r="C913" s="24"/>
      <c r="D913" s="24"/>
      <c r="E913" s="24"/>
      <c r="F913" s="27"/>
      <c r="G913" s="49"/>
      <c r="H913" s="24"/>
      <c r="I913" s="24"/>
      <c r="J913" s="24"/>
      <c r="K913" s="24"/>
      <c r="L913" s="24"/>
      <c r="M913" s="24"/>
      <c r="N913" s="24"/>
      <c r="O913" s="24"/>
      <c r="P913" s="24"/>
      <c r="Q913" s="24"/>
      <c r="R913" s="24"/>
      <c r="S913" s="24"/>
      <c r="T913" s="24"/>
      <c r="U913" s="24"/>
      <c r="V913" s="24"/>
      <c r="W913" s="24"/>
      <c r="X913" s="24"/>
      <c r="Y913" s="24"/>
      <c r="Z913" s="24"/>
      <c r="AA913" s="24"/>
    </row>
    <row r="914">
      <c r="A914" s="24"/>
      <c r="B914" s="24"/>
      <c r="C914" s="24"/>
      <c r="D914" s="24"/>
      <c r="E914" s="24"/>
      <c r="F914" s="27"/>
      <c r="G914" s="49"/>
      <c r="H914" s="24"/>
      <c r="I914" s="24"/>
      <c r="J914" s="24"/>
      <c r="K914" s="24"/>
      <c r="L914" s="24"/>
      <c r="M914" s="24"/>
      <c r="N914" s="24"/>
      <c r="O914" s="24"/>
      <c r="P914" s="24"/>
      <c r="Q914" s="24"/>
      <c r="R914" s="24"/>
      <c r="S914" s="24"/>
      <c r="T914" s="24"/>
      <c r="U914" s="24"/>
      <c r="V914" s="24"/>
      <c r="W914" s="24"/>
      <c r="X914" s="24"/>
      <c r="Y914" s="24"/>
      <c r="Z914" s="24"/>
      <c r="AA914" s="24"/>
    </row>
    <row r="915">
      <c r="A915" s="24"/>
      <c r="B915" s="24"/>
      <c r="C915" s="24"/>
      <c r="D915" s="24"/>
      <c r="E915" s="24"/>
      <c r="F915" s="27"/>
      <c r="G915" s="49"/>
      <c r="H915" s="24"/>
      <c r="I915" s="24"/>
      <c r="J915" s="24"/>
      <c r="K915" s="24"/>
      <c r="L915" s="24"/>
      <c r="M915" s="24"/>
      <c r="N915" s="24"/>
      <c r="O915" s="24"/>
      <c r="P915" s="24"/>
      <c r="Q915" s="24"/>
      <c r="R915" s="24"/>
      <c r="S915" s="24"/>
      <c r="T915" s="24"/>
      <c r="U915" s="24"/>
      <c r="V915" s="24"/>
      <c r="W915" s="24"/>
      <c r="X915" s="24"/>
      <c r="Y915" s="24"/>
      <c r="Z915" s="24"/>
      <c r="AA915" s="24"/>
    </row>
    <row r="916">
      <c r="A916" s="24"/>
      <c r="B916" s="24"/>
      <c r="C916" s="24"/>
      <c r="D916" s="24"/>
      <c r="E916" s="24"/>
      <c r="F916" s="27"/>
      <c r="G916" s="49"/>
      <c r="H916" s="24"/>
      <c r="I916" s="24"/>
      <c r="J916" s="24"/>
      <c r="K916" s="24"/>
      <c r="L916" s="24"/>
      <c r="M916" s="24"/>
      <c r="N916" s="24"/>
      <c r="O916" s="24"/>
      <c r="P916" s="24"/>
      <c r="Q916" s="24"/>
      <c r="R916" s="24"/>
      <c r="S916" s="24"/>
      <c r="T916" s="24"/>
      <c r="U916" s="24"/>
      <c r="V916" s="24"/>
      <c r="W916" s="24"/>
      <c r="X916" s="24"/>
      <c r="Y916" s="24"/>
      <c r="Z916" s="24"/>
      <c r="AA916" s="24"/>
    </row>
    <row r="917">
      <c r="A917" s="24"/>
      <c r="B917" s="24"/>
      <c r="C917" s="24"/>
      <c r="D917" s="24"/>
      <c r="E917" s="24"/>
      <c r="F917" s="27"/>
      <c r="G917" s="49"/>
      <c r="H917" s="24"/>
      <c r="I917" s="24"/>
      <c r="J917" s="24"/>
      <c r="K917" s="24"/>
      <c r="L917" s="24"/>
      <c r="M917" s="24"/>
      <c r="N917" s="24"/>
      <c r="O917" s="24"/>
      <c r="P917" s="24"/>
      <c r="Q917" s="24"/>
      <c r="R917" s="24"/>
      <c r="S917" s="24"/>
      <c r="T917" s="24"/>
      <c r="U917" s="24"/>
      <c r="V917" s="24"/>
      <c r="W917" s="24"/>
      <c r="X917" s="24"/>
      <c r="Y917" s="24"/>
      <c r="Z917" s="24"/>
      <c r="AA917" s="24"/>
    </row>
    <row r="918">
      <c r="A918" s="24"/>
      <c r="B918" s="24"/>
      <c r="C918" s="24"/>
      <c r="D918" s="24"/>
      <c r="E918" s="24"/>
      <c r="F918" s="27"/>
      <c r="G918" s="49"/>
      <c r="H918" s="24"/>
      <c r="I918" s="24"/>
      <c r="J918" s="24"/>
      <c r="K918" s="24"/>
      <c r="L918" s="24"/>
      <c r="M918" s="24"/>
      <c r="N918" s="24"/>
      <c r="O918" s="24"/>
      <c r="P918" s="24"/>
      <c r="Q918" s="24"/>
      <c r="R918" s="24"/>
      <c r="S918" s="24"/>
      <c r="T918" s="24"/>
      <c r="U918" s="24"/>
      <c r="V918" s="24"/>
      <c r="W918" s="24"/>
      <c r="X918" s="24"/>
      <c r="Y918" s="24"/>
      <c r="Z918" s="24"/>
      <c r="AA918" s="24"/>
    </row>
    <row r="919">
      <c r="A919" s="24"/>
      <c r="B919" s="24"/>
      <c r="C919" s="24"/>
      <c r="D919" s="24"/>
      <c r="E919" s="24"/>
      <c r="F919" s="27"/>
      <c r="G919" s="49"/>
      <c r="H919" s="24"/>
      <c r="I919" s="24"/>
      <c r="J919" s="24"/>
      <c r="K919" s="24"/>
      <c r="L919" s="24"/>
      <c r="M919" s="24"/>
      <c r="N919" s="24"/>
      <c r="O919" s="24"/>
      <c r="P919" s="24"/>
      <c r="Q919" s="24"/>
      <c r="R919" s="24"/>
      <c r="S919" s="24"/>
      <c r="T919" s="24"/>
      <c r="U919" s="24"/>
      <c r="V919" s="24"/>
      <c r="W919" s="24"/>
      <c r="X919" s="24"/>
      <c r="Y919" s="24"/>
      <c r="Z919" s="24"/>
      <c r="AA919" s="24"/>
    </row>
    <row r="920">
      <c r="A920" s="24"/>
      <c r="B920" s="24"/>
      <c r="C920" s="24"/>
      <c r="D920" s="24"/>
      <c r="E920" s="24"/>
      <c r="F920" s="27"/>
      <c r="G920" s="49"/>
      <c r="H920" s="24"/>
      <c r="I920" s="24"/>
      <c r="J920" s="24"/>
      <c r="K920" s="24"/>
      <c r="L920" s="24"/>
      <c r="M920" s="24"/>
      <c r="N920" s="24"/>
      <c r="O920" s="24"/>
      <c r="P920" s="24"/>
      <c r="Q920" s="24"/>
      <c r="R920" s="24"/>
      <c r="S920" s="24"/>
      <c r="T920" s="24"/>
      <c r="U920" s="24"/>
      <c r="V920" s="24"/>
      <c r="W920" s="24"/>
      <c r="X920" s="24"/>
      <c r="Y920" s="24"/>
      <c r="Z920" s="24"/>
      <c r="AA920" s="24"/>
    </row>
    <row r="921">
      <c r="A921" s="24"/>
      <c r="B921" s="24"/>
      <c r="C921" s="24"/>
      <c r="D921" s="24"/>
      <c r="E921" s="24"/>
      <c r="F921" s="27"/>
      <c r="G921" s="49"/>
      <c r="H921" s="24"/>
      <c r="I921" s="24"/>
      <c r="J921" s="24"/>
      <c r="K921" s="24"/>
      <c r="L921" s="24"/>
      <c r="M921" s="24"/>
      <c r="N921" s="24"/>
      <c r="O921" s="24"/>
      <c r="P921" s="24"/>
      <c r="Q921" s="24"/>
      <c r="R921" s="24"/>
      <c r="S921" s="24"/>
      <c r="T921" s="24"/>
      <c r="U921" s="24"/>
      <c r="V921" s="24"/>
      <c r="W921" s="24"/>
      <c r="X921" s="24"/>
      <c r="Y921" s="24"/>
      <c r="Z921" s="24"/>
      <c r="AA921" s="24"/>
    </row>
    <row r="922">
      <c r="A922" s="24"/>
      <c r="B922" s="24"/>
      <c r="C922" s="24"/>
      <c r="D922" s="24"/>
      <c r="E922" s="24"/>
      <c r="F922" s="27"/>
      <c r="G922" s="49"/>
      <c r="H922" s="24"/>
      <c r="I922" s="24"/>
      <c r="J922" s="24"/>
      <c r="K922" s="24"/>
      <c r="L922" s="24"/>
      <c r="M922" s="24"/>
      <c r="N922" s="24"/>
      <c r="O922" s="24"/>
      <c r="P922" s="24"/>
      <c r="Q922" s="24"/>
      <c r="R922" s="24"/>
      <c r="S922" s="24"/>
      <c r="T922" s="24"/>
      <c r="U922" s="24"/>
      <c r="V922" s="24"/>
      <c r="W922" s="24"/>
      <c r="X922" s="24"/>
      <c r="Y922" s="24"/>
      <c r="Z922" s="24"/>
      <c r="AA922" s="24"/>
    </row>
    <row r="923">
      <c r="A923" s="24"/>
      <c r="B923" s="24"/>
      <c r="C923" s="24"/>
      <c r="D923" s="24"/>
      <c r="E923" s="24"/>
      <c r="F923" s="27"/>
      <c r="G923" s="49"/>
      <c r="H923" s="24"/>
      <c r="I923" s="24"/>
      <c r="J923" s="24"/>
      <c r="K923" s="24"/>
      <c r="L923" s="24"/>
      <c r="M923" s="24"/>
      <c r="N923" s="24"/>
      <c r="O923" s="24"/>
      <c r="P923" s="24"/>
      <c r="Q923" s="24"/>
      <c r="R923" s="24"/>
      <c r="S923" s="24"/>
      <c r="T923" s="24"/>
      <c r="U923" s="24"/>
      <c r="V923" s="24"/>
      <c r="W923" s="24"/>
      <c r="X923" s="24"/>
      <c r="Y923" s="24"/>
      <c r="Z923" s="24"/>
      <c r="AA923" s="24"/>
    </row>
    <row r="924">
      <c r="A924" s="24"/>
      <c r="B924" s="24"/>
      <c r="C924" s="24"/>
      <c r="D924" s="24"/>
      <c r="E924" s="24"/>
      <c r="F924" s="27"/>
      <c r="G924" s="49"/>
      <c r="H924" s="24"/>
      <c r="I924" s="24"/>
      <c r="J924" s="24"/>
      <c r="K924" s="24"/>
      <c r="L924" s="24"/>
      <c r="M924" s="24"/>
      <c r="N924" s="24"/>
      <c r="O924" s="24"/>
      <c r="P924" s="24"/>
      <c r="Q924" s="24"/>
      <c r="R924" s="24"/>
      <c r="S924" s="24"/>
      <c r="T924" s="24"/>
      <c r="U924" s="24"/>
      <c r="V924" s="24"/>
      <c r="W924" s="24"/>
      <c r="X924" s="24"/>
      <c r="Y924" s="24"/>
      <c r="Z924" s="24"/>
      <c r="AA924" s="24"/>
    </row>
    <row r="925">
      <c r="A925" s="24"/>
      <c r="B925" s="24"/>
      <c r="C925" s="24"/>
      <c r="D925" s="24"/>
      <c r="E925" s="24"/>
      <c r="F925" s="27"/>
      <c r="G925" s="49"/>
      <c r="H925" s="24"/>
      <c r="I925" s="24"/>
      <c r="J925" s="24"/>
      <c r="K925" s="24"/>
      <c r="L925" s="24"/>
      <c r="M925" s="24"/>
      <c r="N925" s="24"/>
      <c r="O925" s="24"/>
      <c r="P925" s="24"/>
      <c r="Q925" s="24"/>
      <c r="R925" s="24"/>
      <c r="S925" s="24"/>
      <c r="T925" s="24"/>
      <c r="U925" s="24"/>
      <c r="V925" s="24"/>
      <c r="W925" s="24"/>
      <c r="X925" s="24"/>
      <c r="Y925" s="24"/>
      <c r="Z925" s="24"/>
      <c r="AA925" s="24"/>
    </row>
    <row r="926">
      <c r="A926" s="24"/>
      <c r="B926" s="24"/>
      <c r="C926" s="24"/>
      <c r="D926" s="24"/>
      <c r="E926" s="24"/>
      <c r="F926" s="27"/>
      <c r="G926" s="49"/>
      <c r="H926" s="24"/>
      <c r="I926" s="24"/>
      <c r="J926" s="24"/>
      <c r="K926" s="24"/>
      <c r="L926" s="24"/>
      <c r="M926" s="24"/>
      <c r="N926" s="24"/>
      <c r="O926" s="24"/>
      <c r="P926" s="24"/>
      <c r="Q926" s="24"/>
      <c r="R926" s="24"/>
      <c r="S926" s="24"/>
      <c r="T926" s="24"/>
      <c r="U926" s="24"/>
      <c r="V926" s="24"/>
      <c r="W926" s="24"/>
      <c r="X926" s="24"/>
      <c r="Y926" s="24"/>
      <c r="Z926" s="24"/>
      <c r="AA926" s="24"/>
    </row>
    <row r="927">
      <c r="A927" s="24"/>
      <c r="B927" s="24"/>
      <c r="C927" s="24"/>
      <c r="D927" s="24"/>
      <c r="E927" s="24"/>
      <c r="F927" s="27"/>
      <c r="G927" s="49"/>
      <c r="H927" s="24"/>
      <c r="I927" s="24"/>
      <c r="J927" s="24"/>
      <c r="K927" s="24"/>
      <c r="L927" s="24"/>
      <c r="M927" s="24"/>
      <c r="N927" s="24"/>
      <c r="O927" s="24"/>
      <c r="P927" s="24"/>
      <c r="Q927" s="24"/>
      <c r="R927" s="24"/>
      <c r="S927" s="24"/>
      <c r="T927" s="24"/>
      <c r="U927" s="24"/>
      <c r="V927" s="24"/>
      <c r="W927" s="24"/>
      <c r="X927" s="24"/>
      <c r="Y927" s="24"/>
      <c r="Z927" s="24"/>
      <c r="AA927" s="24"/>
    </row>
    <row r="928">
      <c r="A928" s="24"/>
      <c r="B928" s="24"/>
      <c r="C928" s="24"/>
      <c r="D928" s="24"/>
      <c r="E928" s="24"/>
      <c r="F928" s="27"/>
      <c r="G928" s="49"/>
      <c r="H928" s="24"/>
      <c r="I928" s="24"/>
      <c r="J928" s="24"/>
      <c r="K928" s="24"/>
      <c r="L928" s="24"/>
      <c r="M928" s="24"/>
      <c r="N928" s="24"/>
      <c r="O928" s="24"/>
      <c r="P928" s="24"/>
      <c r="Q928" s="24"/>
      <c r="R928" s="24"/>
      <c r="S928" s="24"/>
      <c r="T928" s="24"/>
      <c r="U928" s="24"/>
      <c r="V928" s="24"/>
      <c r="W928" s="24"/>
      <c r="X928" s="24"/>
      <c r="Y928" s="24"/>
      <c r="Z928" s="24"/>
      <c r="AA928" s="24"/>
    </row>
    <row r="929">
      <c r="A929" s="24"/>
      <c r="B929" s="24"/>
      <c r="C929" s="24"/>
      <c r="D929" s="24"/>
      <c r="E929" s="24"/>
      <c r="F929" s="27"/>
      <c r="G929" s="49"/>
      <c r="H929" s="24"/>
      <c r="I929" s="24"/>
      <c r="J929" s="24"/>
      <c r="K929" s="24"/>
      <c r="L929" s="24"/>
      <c r="M929" s="24"/>
      <c r="N929" s="24"/>
      <c r="O929" s="24"/>
      <c r="P929" s="24"/>
      <c r="Q929" s="24"/>
      <c r="R929" s="24"/>
      <c r="S929" s="24"/>
      <c r="T929" s="24"/>
      <c r="U929" s="24"/>
      <c r="V929" s="24"/>
      <c r="W929" s="24"/>
      <c r="X929" s="24"/>
      <c r="Y929" s="24"/>
      <c r="Z929" s="24"/>
      <c r="AA929" s="24"/>
    </row>
    <row r="930">
      <c r="A930" s="24"/>
      <c r="B930" s="24"/>
      <c r="C930" s="24"/>
      <c r="D930" s="24"/>
      <c r="E930" s="24"/>
      <c r="F930" s="27"/>
      <c r="G930" s="49"/>
      <c r="H930" s="24"/>
      <c r="I930" s="24"/>
      <c r="J930" s="24"/>
      <c r="K930" s="24"/>
      <c r="L930" s="24"/>
      <c r="M930" s="24"/>
      <c r="N930" s="24"/>
      <c r="O930" s="24"/>
      <c r="P930" s="24"/>
      <c r="Q930" s="24"/>
      <c r="R930" s="24"/>
      <c r="S930" s="24"/>
      <c r="T930" s="24"/>
      <c r="U930" s="24"/>
      <c r="V930" s="24"/>
      <c r="W930" s="24"/>
      <c r="X930" s="24"/>
      <c r="Y930" s="24"/>
      <c r="Z930" s="24"/>
      <c r="AA930" s="24"/>
    </row>
    <row r="931">
      <c r="A931" s="24"/>
      <c r="B931" s="24"/>
      <c r="C931" s="24"/>
      <c r="D931" s="24"/>
      <c r="E931" s="24"/>
      <c r="F931" s="27"/>
      <c r="G931" s="49"/>
      <c r="H931" s="24"/>
      <c r="I931" s="24"/>
      <c r="J931" s="24"/>
      <c r="K931" s="24"/>
      <c r="L931" s="24"/>
      <c r="M931" s="24"/>
      <c r="N931" s="24"/>
      <c r="O931" s="24"/>
      <c r="P931" s="24"/>
      <c r="Q931" s="24"/>
      <c r="R931" s="24"/>
      <c r="S931" s="24"/>
      <c r="T931" s="24"/>
      <c r="U931" s="24"/>
      <c r="V931" s="24"/>
      <c r="W931" s="24"/>
      <c r="X931" s="24"/>
      <c r="Y931" s="24"/>
      <c r="Z931" s="24"/>
      <c r="AA931" s="24"/>
    </row>
    <row r="932">
      <c r="A932" s="24"/>
      <c r="B932" s="24"/>
      <c r="C932" s="24"/>
      <c r="D932" s="24"/>
      <c r="E932" s="24"/>
      <c r="F932" s="27"/>
      <c r="G932" s="49"/>
      <c r="H932" s="24"/>
      <c r="I932" s="24"/>
      <c r="J932" s="24"/>
      <c r="K932" s="24"/>
      <c r="L932" s="24"/>
      <c r="M932" s="24"/>
      <c r="N932" s="24"/>
      <c r="O932" s="24"/>
      <c r="P932" s="24"/>
      <c r="Q932" s="24"/>
      <c r="R932" s="24"/>
      <c r="S932" s="24"/>
      <c r="T932" s="24"/>
      <c r="U932" s="24"/>
      <c r="V932" s="24"/>
      <c r="W932" s="24"/>
      <c r="X932" s="24"/>
      <c r="Y932" s="24"/>
      <c r="Z932" s="24"/>
      <c r="AA932" s="24"/>
    </row>
    <row r="933">
      <c r="A933" s="24"/>
      <c r="B933" s="24"/>
      <c r="C933" s="24"/>
      <c r="D933" s="24"/>
      <c r="E933" s="24"/>
      <c r="F933" s="27"/>
      <c r="G933" s="49"/>
      <c r="H933" s="24"/>
      <c r="I933" s="24"/>
      <c r="J933" s="24"/>
      <c r="K933" s="24"/>
      <c r="L933" s="24"/>
      <c r="M933" s="24"/>
      <c r="N933" s="24"/>
      <c r="O933" s="24"/>
      <c r="P933" s="24"/>
      <c r="Q933" s="24"/>
      <c r="R933" s="24"/>
      <c r="S933" s="24"/>
      <c r="T933" s="24"/>
      <c r="U933" s="24"/>
      <c r="V933" s="24"/>
      <c r="W933" s="24"/>
      <c r="X933" s="24"/>
      <c r="Y933" s="24"/>
      <c r="Z933" s="24"/>
      <c r="AA933" s="24"/>
    </row>
    <row r="934">
      <c r="A934" s="24"/>
      <c r="B934" s="24"/>
      <c r="C934" s="24"/>
      <c r="D934" s="24"/>
      <c r="E934" s="24"/>
      <c r="F934" s="27"/>
      <c r="G934" s="49"/>
      <c r="H934" s="24"/>
      <c r="I934" s="24"/>
      <c r="J934" s="24"/>
      <c r="K934" s="24"/>
      <c r="L934" s="24"/>
      <c r="M934" s="24"/>
      <c r="N934" s="24"/>
      <c r="O934" s="24"/>
      <c r="P934" s="24"/>
      <c r="Q934" s="24"/>
      <c r="R934" s="24"/>
      <c r="S934" s="24"/>
      <c r="T934" s="24"/>
      <c r="U934" s="24"/>
      <c r="V934" s="24"/>
      <c r="W934" s="24"/>
      <c r="X934" s="24"/>
      <c r="Y934" s="24"/>
      <c r="Z934" s="24"/>
      <c r="AA934" s="24"/>
    </row>
    <row r="935">
      <c r="A935" s="24"/>
      <c r="B935" s="24"/>
      <c r="C935" s="24"/>
      <c r="D935" s="24"/>
      <c r="E935" s="24"/>
      <c r="F935" s="27"/>
      <c r="G935" s="49"/>
      <c r="H935" s="24"/>
      <c r="I935" s="24"/>
      <c r="J935" s="24"/>
      <c r="K935" s="24"/>
      <c r="L935" s="24"/>
      <c r="M935" s="24"/>
      <c r="N935" s="24"/>
      <c r="O935" s="24"/>
      <c r="P935" s="24"/>
      <c r="Q935" s="24"/>
      <c r="R935" s="24"/>
      <c r="S935" s="24"/>
      <c r="T935" s="24"/>
      <c r="U935" s="24"/>
      <c r="V935" s="24"/>
      <c r="W935" s="24"/>
      <c r="X935" s="24"/>
      <c r="Y935" s="24"/>
      <c r="Z935" s="24"/>
      <c r="AA935" s="24"/>
    </row>
    <row r="936">
      <c r="A936" s="24"/>
      <c r="B936" s="24"/>
      <c r="C936" s="24"/>
      <c r="D936" s="24"/>
      <c r="E936" s="24"/>
      <c r="F936" s="27"/>
      <c r="G936" s="49"/>
      <c r="H936" s="24"/>
      <c r="I936" s="24"/>
      <c r="J936" s="24"/>
      <c r="K936" s="24"/>
      <c r="L936" s="24"/>
      <c r="M936" s="24"/>
      <c r="N936" s="24"/>
      <c r="O936" s="24"/>
      <c r="P936" s="24"/>
      <c r="Q936" s="24"/>
      <c r="R936" s="24"/>
      <c r="S936" s="24"/>
      <c r="T936" s="24"/>
      <c r="U936" s="24"/>
      <c r="V936" s="24"/>
      <c r="W936" s="24"/>
      <c r="X936" s="24"/>
      <c r="Y936" s="24"/>
      <c r="Z936" s="24"/>
      <c r="AA936" s="24"/>
    </row>
    <row r="937">
      <c r="A937" s="24"/>
      <c r="B937" s="24"/>
      <c r="C937" s="24"/>
      <c r="D937" s="24"/>
      <c r="E937" s="24"/>
      <c r="F937" s="27"/>
      <c r="G937" s="49"/>
      <c r="H937" s="24"/>
      <c r="I937" s="24"/>
      <c r="J937" s="24"/>
      <c r="K937" s="24"/>
      <c r="L937" s="24"/>
      <c r="M937" s="24"/>
      <c r="N937" s="24"/>
      <c r="O937" s="24"/>
      <c r="P937" s="24"/>
      <c r="Q937" s="24"/>
      <c r="R937" s="24"/>
      <c r="S937" s="24"/>
      <c r="T937" s="24"/>
      <c r="U937" s="24"/>
      <c r="V937" s="24"/>
      <c r="W937" s="24"/>
      <c r="X937" s="24"/>
      <c r="Y937" s="24"/>
      <c r="Z937" s="24"/>
      <c r="AA937" s="24"/>
    </row>
    <row r="938">
      <c r="A938" s="24"/>
      <c r="B938" s="24"/>
      <c r="C938" s="24"/>
      <c r="D938" s="24"/>
      <c r="E938" s="24"/>
      <c r="F938" s="27"/>
      <c r="G938" s="49"/>
      <c r="H938" s="24"/>
      <c r="I938" s="24"/>
      <c r="J938" s="24"/>
      <c r="K938" s="24"/>
      <c r="L938" s="24"/>
      <c r="M938" s="24"/>
      <c r="N938" s="24"/>
      <c r="O938" s="24"/>
      <c r="P938" s="24"/>
      <c r="Q938" s="24"/>
      <c r="R938" s="24"/>
      <c r="S938" s="24"/>
      <c r="T938" s="24"/>
      <c r="U938" s="24"/>
      <c r="V938" s="24"/>
      <c r="W938" s="24"/>
      <c r="X938" s="24"/>
      <c r="Y938" s="24"/>
      <c r="Z938" s="24"/>
      <c r="AA938" s="24"/>
    </row>
    <row r="939">
      <c r="A939" s="24"/>
      <c r="B939" s="24"/>
      <c r="C939" s="24"/>
      <c r="D939" s="24"/>
      <c r="E939" s="24"/>
      <c r="F939" s="27"/>
      <c r="G939" s="49"/>
      <c r="H939" s="24"/>
      <c r="I939" s="24"/>
      <c r="J939" s="24"/>
      <c r="K939" s="24"/>
      <c r="L939" s="24"/>
      <c r="M939" s="24"/>
      <c r="N939" s="24"/>
      <c r="O939" s="24"/>
      <c r="P939" s="24"/>
      <c r="Q939" s="24"/>
      <c r="R939" s="24"/>
      <c r="S939" s="24"/>
      <c r="T939" s="24"/>
      <c r="U939" s="24"/>
      <c r="V939" s="24"/>
      <c r="W939" s="24"/>
      <c r="X939" s="24"/>
      <c r="Y939" s="24"/>
      <c r="Z939" s="24"/>
      <c r="AA939" s="24"/>
    </row>
    <row r="940">
      <c r="A940" s="24"/>
      <c r="B940" s="24"/>
      <c r="C940" s="24"/>
      <c r="D940" s="24"/>
      <c r="E940" s="24"/>
      <c r="F940" s="27"/>
      <c r="G940" s="49"/>
      <c r="H940" s="24"/>
      <c r="I940" s="24"/>
      <c r="J940" s="24"/>
      <c r="K940" s="24"/>
      <c r="L940" s="24"/>
      <c r="M940" s="24"/>
      <c r="N940" s="24"/>
      <c r="O940" s="24"/>
      <c r="P940" s="24"/>
      <c r="Q940" s="24"/>
      <c r="R940" s="24"/>
      <c r="S940" s="24"/>
      <c r="T940" s="24"/>
      <c r="U940" s="24"/>
      <c r="V940" s="24"/>
      <c r="W940" s="24"/>
      <c r="X940" s="24"/>
      <c r="Y940" s="24"/>
      <c r="Z940" s="24"/>
      <c r="AA940" s="24"/>
    </row>
    <row r="941">
      <c r="A941" s="24"/>
      <c r="B941" s="24"/>
      <c r="C941" s="24"/>
      <c r="D941" s="24"/>
      <c r="E941" s="24"/>
      <c r="F941" s="27"/>
      <c r="G941" s="49"/>
      <c r="H941" s="24"/>
      <c r="I941" s="24"/>
      <c r="J941" s="24"/>
      <c r="K941" s="24"/>
      <c r="L941" s="24"/>
      <c r="M941" s="24"/>
      <c r="N941" s="24"/>
      <c r="O941" s="24"/>
      <c r="P941" s="24"/>
      <c r="Q941" s="24"/>
      <c r="R941" s="24"/>
      <c r="S941" s="24"/>
      <c r="T941" s="24"/>
      <c r="U941" s="24"/>
      <c r="V941" s="24"/>
      <c r="W941" s="24"/>
      <c r="X941" s="24"/>
      <c r="Y941" s="24"/>
      <c r="Z941" s="24"/>
      <c r="AA941" s="24"/>
    </row>
    <row r="942">
      <c r="A942" s="24"/>
      <c r="B942" s="24"/>
      <c r="C942" s="24"/>
      <c r="D942" s="24"/>
      <c r="E942" s="24"/>
      <c r="F942" s="27"/>
      <c r="G942" s="49"/>
      <c r="H942" s="24"/>
      <c r="I942" s="24"/>
      <c r="J942" s="24"/>
      <c r="K942" s="24"/>
      <c r="L942" s="24"/>
      <c r="M942" s="24"/>
      <c r="N942" s="24"/>
      <c r="O942" s="24"/>
      <c r="P942" s="24"/>
      <c r="Q942" s="24"/>
      <c r="R942" s="24"/>
      <c r="S942" s="24"/>
      <c r="T942" s="24"/>
      <c r="U942" s="24"/>
      <c r="V942" s="24"/>
      <c r="W942" s="24"/>
      <c r="X942" s="24"/>
      <c r="Y942" s="24"/>
      <c r="Z942" s="24"/>
      <c r="AA942" s="24"/>
    </row>
    <row r="943">
      <c r="A943" s="24"/>
      <c r="B943" s="24"/>
      <c r="C943" s="24"/>
      <c r="D943" s="24"/>
      <c r="E943" s="24"/>
      <c r="F943" s="27"/>
      <c r="G943" s="49"/>
      <c r="H943" s="24"/>
      <c r="I943" s="24"/>
      <c r="J943" s="24"/>
      <c r="K943" s="24"/>
      <c r="L943" s="24"/>
      <c r="M943" s="24"/>
      <c r="N943" s="24"/>
      <c r="O943" s="24"/>
      <c r="P943" s="24"/>
      <c r="Q943" s="24"/>
      <c r="R943" s="24"/>
      <c r="S943" s="24"/>
      <c r="T943" s="24"/>
      <c r="U943" s="24"/>
      <c r="V943" s="24"/>
      <c r="W943" s="24"/>
      <c r="X943" s="24"/>
      <c r="Y943" s="24"/>
      <c r="Z943" s="24"/>
      <c r="AA943" s="24"/>
    </row>
    <row r="944">
      <c r="A944" s="24"/>
      <c r="B944" s="24"/>
      <c r="C944" s="24"/>
      <c r="D944" s="24"/>
      <c r="E944" s="24"/>
      <c r="F944" s="27"/>
      <c r="G944" s="49"/>
      <c r="H944" s="24"/>
      <c r="I944" s="24"/>
      <c r="J944" s="24"/>
      <c r="K944" s="24"/>
      <c r="L944" s="24"/>
      <c r="M944" s="24"/>
      <c r="N944" s="24"/>
      <c r="O944" s="24"/>
      <c r="P944" s="24"/>
      <c r="Q944" s="24"/>
      <c r="R944" s="24"/>
      <c r="S944" s="24"/>
      <c r="T944" s="24"/>
      <c r="U944" s="24"/>
      <c r="V944" s="24"/>
      <c r="W944" s="24"/>
      <c r="X944" s="24"/>
      <c r="Y944" s="24"/>
      <c r="Z944" s="24"/>
      <c r="AA944" s="24"/>
    </row>
    <row r="945">
      <c r="A945" s="24"/>
      <c r="B945" s="24"/>
      <c r="C945" s="24"/>
      <c r="D945" s="24"/>
      <c r="E945" s="24"/>
      <c r="F945" s="27"/>
      <c r="G945" s="49"/>
      <c r="H945" s="24"/>
      <c r="I945" s="24"/>
      <c r="J945" s="24"/>
      <c r="K945" s="24"/>
      <c r="L945" s="24"/>
      <c r="M945" s="24"/>
      <c r="N945" s="24"/>
      <c r="O945" s="24"/>
      <c r="P945" s="24"/>
      <c r="Q945" s="24"/>
      <c r="R945" s="24"/>
      <c r="S945" s="24"/>
      <c r="T945" s="24"/>
      <c r="U945" s="24"/>
      <c r="V945" s="24"/>
      <c r="W945" s="24"/>
      <c r="X945" s="24"/>
      <c r="Y945" s="24"/>
      <c r="Z945" s="24"/>
      <c r="AA945" s="24"/>
    </row>
    <row r="946">
      <c r="A946" s="24"/>
      <c r="B946" s="24"/>
      <c r="C946" s="24"/>
      <c r="D946" s="24"/>
      <c r="E946" s="24"/>
      <c r="F946" s="27"/>
      <c r="G946" s="49"/>
      <c r="H946" s="24"/>
      <c r="I946" s="24"/>
      <c r="J946" s="24"/>
      <c r="K946" s="24"/>
      <c r="L946" s="24"/>
      <c r="M946" s="24"/>
      <c r="N946" s="24"/>
      <c r="O946" s="24"/>
      <c r="P946" s="24"/>
      <c r="Q946" s="24"/>
      <c r="R946" s="24"/>
      <c r="S946" s="24"/>
      <c r="T946" s="24"/>
      <c r="U946" s="24"/>
      <c r="V946" s="24"/>
      <c r="W946" s="24"/>
      <c r="X946" s="24"/>
      <c r="Y946" s="24"/>
      <c r="Z946" s="24"/>
      <c r="AA946" s="24"/>
    </row>
    <row r="947">
      <c r="A947" s="24"/>
      <c r="B947" s="24"/>
      <c r="C947" s="24"/>
      <c r="D947" s="24"/>
      <c r="E947" s="24"/>
      <c r="F947" s="27"/>
      <c r="G947" s="49"/>
      <c r="H947" s="24"/>
      <c r="I947" s="24"/>
      <c r="J947" s="24"/>
      <c r="K947" s="24"/>
      <c r="L947" s="24"/>
      <c r="M947" s="24"/>
      <c r="N947" s="24"/>
      <c r="O947" s="24"/>
      <c r="P947" s="24"/>
      <c r="Q947" s="24"/>
      <c r="R947" s="24"/>
      <c r="S947" s="24"/>
      <c r="T947" s="24"/>
      <c r="U947" s="24"/>
      <c r="V947" s="24"/>
      <c r="W947" s="24"/>
      <c r="X947" s="24"/>
      <c r="Y947" s="24"/>
      <c r="Z947" s="24"/>
      <c r="AA947" s="24"/>
    </row>
    <row r="948">
      <c r="A948" s="24"/>
      <c r="B948" s="24"/>
      <c r="C948" s="24"/>
      <c r="D948" s="24"/>
      <c r="E948" s="24"/>
      <c r="F948" s="27"/>
      <c r="G948" s="49"/>
      <c r="H948" s="24"/>
      <c r="I948" s="24"/>
      <c r="J948" s="24"/>
      <c r="K948" s="24"/>
      <c r="L948" s="24"/>
      <c r="M948" s="24"/>
      <c r="N948" s="24"/>
      <c r="O948" s="24"/>
      <c r="P948" s="24"/>
      <c r="Q948" s="24"/>
      <c r="R948" s="24"/>
      <c r="S948" s="24"/>
      <c r="T948" s="24"/>
      <c r="U948" s="24"/>
      <c r="V948" s="24"/>
      <c r="W948" s="24"/>
      <c r="X948" s="24"/>
      <c r="Y948" s="24"/>
      <c r="Z948" s="24"/>
      <c r="AA948" s="24"/>
    </row>
    <row r="949">
      <c r="A949" s="24"/>
      <c r="B949" s="24"/>
      <c r="C949" s="24"/>
      <c r="D949" s="24"/>
      <c r="E949" s="24"/>
      <c r="F949" s="27"/>
      <c r="G949" s="49"/>
      <c r="H949" s="24"/>
      <c r="I949" s="24"/>
      <c r="J949" s="24"/>
      <c r="K949" s="24"/>
      <c r="L949" s="24"/>
      <c r="M949" s="24"/>
      <c r="N949" s="24"/>
      <c r="O949" s="24"/>
      <c r="P949" s="24"/>
      <c r="Q949" s="24"/>
      <c r="R949" s="24"/>
      <c r="S949" s="24"/>
      <c r="T949" s="24"/>
      <c r="U949" s="24"/>
      <c r="V949" s="24"/>
      <c r="W949" s="24"/>
      <c r="X949" s="24"/>
      <c r="Y949" s="24"/>
      <c r="Z949" s="24"/>
      <c r="AA949" s="24"/>
    </row>
    <row r="950">
      <c r="A950" s="24"/>
      <c r="B950" s="24"/>
      <c r="C950" s="24"/>
      <c r="D950" s="24"/>
      <c r="E950" s="24"/>
      <c r="F950" s="27"/>
      <c r="G950" s="49"/>
      <c r="H950" s="24"/>
      <c r="I950" s="24"/>
      <c r="J950" s="24"/>
      <c r="K950" s="24"/>
      <c r="L950" s="24"/>
      <c r="M950" s="24"/>
      <c r="N950" s="24"/>
      <c r="O950" s="24"/>
      <c r="P950" s="24"/>
      <c r="Q950" s="24"/>
      <c r="R950" s="24"/>
      <c r="S950" s="24"/>
      <c r="T950" s="24"/>
      <c r="U950" s="24"/>
      <c r="V950" s="24"/>
      <c r="W950" s="24"/>
      <c r="X950" s="24"/>
      <c r="Y950" s="24"/>
      <c r="Z950" s="24"/>
      <c r="AA950" s="24"/>
    </row>
    <row r="951">
      <c r="A951" s="24"/>
      <c r="B951" s="24"/>
      <c r="C951" s="24"/>
      <c r="D951" s="24"/>
      <c r="E951" s="24"/>
      <c r="F951" s="27"/>
      <c r="G951" s="49"/>
      <c r="H951" s="24"/>
      <c r="I951" s="24"/>
      <c r="J951" s="24"/>
      <c r="K951" s="24"/>
      <c r="L951" s="24"/>
      <c r="M951" s="24"/>
      <c r="N951" s="24"/>
      <c r="O951" s="24"/>
      <c r="P951" s="24"/>
      <c r="Q951" s="24"/>
      <c r="R951" s="24"/>
      <c r="S951" s="24"/>
      <c r="T951" s="24"/>
      <c r="U951" s="24"/>
      <c r="V951" s="24"/>
      <c r="W951" s="24"/>
      <c r="X951" s="24"/>
      <c r="Y951" s="24"/>
      <c r="Z951" s="24"/>
      <c r="AA951" s="24"/>
    </row>
    <row r="952">
      <c r="A952" s="24"/>
      <c r="B952" s="24"/>
      <c r="C952" s="24"/>
      <c r="D952" s="24"/>
      <c r="E952" s="24"/>
      <c r="F952" s="27"/>
      <c r="G952" s="49"/>
      <c r="H952" s="24"/>
      <c r="I952" s="24"/>
      <c r="J952" s="24"/>
      <c r="K952" s="24"/>
      <c r="L952" s="24"/>
      <c r="M952" s="24"/>
      <c r="N952" s="24"/>
      <c r="O952" s="24"/>
      <c r="P952" s="24"/>
      <c r="Q952" s="24"/>
      <c r="R952" s="24"/>
      <c r="S952" s="24"/>
      <c r="T952" s="24"/>
      <c r="U952" s="24"/>
      <c r="V952" s="24"/>
      <c r="W952" s="24"/>
      <c r="X952" s="24"/>
      <c r="Y952" s="24"/>
      <c r="Z952" s="24"/>
      <c r="AA952" s="24"/>
    </row>
    <row r="953">
      <c r="A953" s="24"/>
      <c r="B953" s="24"/>
      <c r="C953" s="24"/>
      <c r="D953" s="24"/>
      <c r="E953" s="24"/>
      <c r="F953" s="27"/>
      <c r="G953" s="49"/>
      <c r="H953" s="24"/>
      <c r="I953" s="24"/>
      <c r="J953" s="24"/>
      <c r="K953" s="24"/>
      <c r="L953" s="24"/>
      <c r="M953" s="24"/>
      <c r="N953" s="24"/>
      <c r="O953" s="24"/>
      <c r="P953" s="24"/>
      <c r="Q953" s="24"/>
      <c r="R953" s="24"/>
      <c r="S953" s="24"/>
      <c r="T953" s="24"/>
      <c r="U953" s="24"/>
      <c r="V953" s="24"/>
      <c r="W953" s="24"/>
      <c r="X953" s="24"/>
      <c r="Y953" s="24"/>
      <c r="Z953" s="24"/>
      <c r="AA953" s="24"/>
    </row>
    <row r="954">
      <c r="A954" s="24"/>
      <c r="B954" s="24"/>
      <c r="C954" s="24"/>
      <c r="D954" s="24"/>
      <c r="E954" s="24"/>
      <c r="F954" s="27"/>
      <c r="G954" s="49"/>
      <c r="H954" s="24"/>
      <c r="I954" s="24"/>
      <c r="J954" s="24"/>
      <c r="K954" s="24"/>
      <c r="L954" s="24"/>
      <c r="M954" s="24"/>
      <c r="N954" s="24"/>
      <c r="O954" s="24"/>
      <c r="P954" s="24"/>
      <c r="Q954" s="24"/>
      <c r="R954" s="24"/>
      <c r="S954" s="24"/>
      <c r="T954" s="24"/>
      <c r="U954" s="24"/>
      <c r="V954" s="24"/>
      <c r="W954" s="24"/>
      <c r="X954" s="24"/>
      <c r="Y954" s="24"/>
      <c r="Z954" s="24"/>
      <c r="AA954" s="24"/>
    </row>
    <row r="955">
      <c r="A955" s="24"/>
      <c r="B955" s="24"/>
      <c r="C955" s="24"/>
      <c r="D955" s="24"/>
      <c r="E955" s="24"/>
      <c r="F955" s="27"/>
      <c r="G955" s="49"/>
      <c r="H955" s="24"/>
      <c r="I955" s="24"/>
      <c r="J955" s="24"/>
      <c r="K955" s="24"/>
      <c r="L955" s="24"/>
      <c r="M955" s="24"/>
      <c r="N955" s="24"/>
      <c r="O955" s="24"/>
      <c r="P955" s="24"/>
      <c r="Q955" s="24"/>
      <c r="R955" s="24"/>
      <c r="S955" s="24"/>
      <c r="T955" s="24"/>
      <c r="U955" s="24"/>
      <c r="V955" s="24"/>
      <c r="W955" s="24"/>
      <c r="X955" s="24"/>
      <c r="Y955" s="24"/>
      <c r="Z955" s="24"/>
      <c r="AA955" s="24"/>
    </row>
    <row r="956">
      <c r="A956" s="24"/>
      <c r="B956" s="24"/>
      <c r="C956" s="24"/>
      <c r="D956" s="24"/>
      <c r="E956" s="24"/>
      <c r="F956" s="27"/>
      <c r="G956" s="49"/>
      <c r="H956" s="24"/>
      <c r="I956" s="24"/>
      <c r="J956" s="24"/>
      <c r="K956" s="24"/>
      <c r="L956" s="24"/>
      <c r="M956" s="24"/>
      <c r="N956" s="24"/>
      <c r="O956" s="24"/>
      <c r="P956" s="24"/>
      <c r="Q956" s="24"/>
      <c r="R956" s="24"/>
      <c r="S956" s="24"/>
      <c r="T956" s="24"/>
      <c r="U956" s="24"/>
      <c r="V956" s="24"/>
      <c r="W956" s="24"/>
      <c r="X956" s="24"/>
      <c r="Y956" s="24"/>
      <c r="Z956" s="24"/>
      <c r="AA956" s="24"/>
    </row>
    <row r="957">
      <c r="A957" s="24"/>
      <c r="B957" s="24"/>
      <c r="C957" s="24"/>
      <c r="D957" s="24"/>
      <c r="E957" s="24"/>
      <c r="F957" s="27"/>
      <c r="G957" s="49"/>
      <c r="H957" s="24"/>
      <c r="I957" s="24"/>
      <c r="J957" s="24"/>
      <c r="K957" s="24"/>
      <c r="L957" s="24"/>
      <c r="M957" s="24"/>
      <c r="N957" s="24"/>
      <c r="O957" s="24"/>
      <c r="P957" s="24"/>
      <c r="Q957" s="24"/>
      <c r="R957" s="24"/>
      <c r="S957" s="24"/>
      <c r="T957" s="24"/>
      <c r="U957" s="24"/>
      <c r="V957" s="24"/>
      <c r="W957" s="24"/>
      <c r="X957" s="24"/>
      <c r="Y957" s="24"/>
      <c r="Z957" s="24"/>
      <c r="AA957" s="24"/>
    </row>
    <row r="958">
      <c r="A958" s="24"/>
      <c r="B958" s="24"/>
      <c r="C958" s="24"/>
      <c r="D958" s="24"/>
      <c r="E958" s="24"/>
      <c r="F958" s="27"/>
      <c r="G958" s="49"/>
      <c r="H958" s="24"/>
      <c r="I958" s="24"/>
      <c r="J958" s="24"/>
      <c r="K958" s="24"/>
      <c r="L958" s="24"/>
      <c r="M958" s="24"/>
      <c r="N958" s="24"/>
      <c r="O958" s="24"/>
      <c r="P958" s="24"/>
      <c r="Q958" s="24"/>
      <c r="R958" s="24"/>
      <c r="S958" s="24"/>
      <c r="T958" s="24"/>
      <c r="U958" s="24"/>
      <c r="V958" s="24"/>
      <c r="W958" s="24"/>
      <c r="X958" s="24"/>
      <c r="Y958" s="24"/>
      <c r="Z958" s="24"/>
      <c r="AA958" s="24"/>
    </row>
    <row r="959">
      <c r="A959" s="24"/>
      <c r="B959" s="24"/>
      <c r="C959" s="24"/>
      <c r="D959" s="24"/>
      <c r="E959" s="24"/>
      <c r="F959" s="27"/>
      <c r="G959" s="49"/>
      <c r="H959" s="24"/>
      <c r="I959" s="24"/>
      <c r="J959" s="24"/>
      <c r="K959" s="24"/>
      <c r="L959" s="24"/>
      <c r="M959" s="24"/>
      <c r="N959" s="24"/>
      <c r="O959" s="24"/>
      <c r="P959" s="24"/>
      <c r="Q959" s="24"/>
      <c r="R959" s="24"/>
      <c r="S959" s="24"/>
      <c r="T959" s="24"/>
      <c r="U959" s="24"/>
      <c r="V959" s="24"/>
      <c r="W959" s="24"/>
      <c r="X959" s="24"/>
      <c r="Y959" s="24"/>
      <c r="Z959" s="24"/>
      <c r="AA959" s="24"/>
    </row>
    <row r="960">
      <c r="A960" s="24"/>
      <c r="B960" s="24"/>
      <c r="C960" s="24"/>
      <c r="D960" s="24"/>
      <c r="E960" s="24"/>
      <c r="F960" s="27"/>
      <c r="G960" s="49"/>
      <c r="H960" s="24"/>
      <c r="I960" s="24"/>
      <c r="J960" s="24"/>
      <c r="K960" s="24"/>
      <c r="L960" s="24"/>
      <c r="M960" s="24"/>
      <c r="N960" s="24"/>
      <c r="O960" s="24"/>
      <c r="P960" s="24"/>
      <c r="Q960" s="24"/>
      <c r="R960" s="24"/>
      <c r="S960" s="24"/>
      <c r="T960" s="24"/>
      <c r="U960" s="24"/>
      <c r="V960" s="24"/>
      <c r="W960" s="24"/>
      <c r="X960" s="24"/>
      <c r="Y960" s="24"/>
      <c r="Z960" s="24"/>
      <c r="AA960" s="24"/>
    </row>
    <row r="961">
      <c r="A961" s="24"/>
      <c r="B961" s="24"/>
      <c r="C961" s="24"/>
      <c r="D961" s="24"/>
      <c r="E961" s="24"/>
      <c r="F961" s="27"/>
      <c r="G961" s="49"/>
      <c r="H961" s="24"/>
      <c r="I961" s="24"/>
      <c r="J961" s="24"/>
      <c r="K961" s="24"/>
      <c r="L961" s="24"/>
      <c r="M961" s="24"/>
      <c r="N961" s="24"/>
      <c r="O961" s="24"/>
      <c r="P961" s="24"/>
      <c r="Q961" s="24"/>
      <c r="R961" s="24"/>
      <c r="S961" s="24"/>
      <c r="T961" s="24"/>
      <c r="U961" s="24"/>
      <c r="V961" s="24"/>
      <c r="W961" s="24"/>
      <c r="X961" s="24"/>
      <c r="Y961" s="24"/>
      <c r="Z961" s="24"/>
      <c r="AA961" s="24"/>
    </row>
    <row r="962">
      <c r="A962" s="24"/>
      <c r="B962" s="24"/>
      <c r="C962" s="24"/>
      <c r="D962" s="24"/>
      <c r="E962" s="24"/>
      <c r="F962" s="27"/>
      <c r="G962" s="49"/>
      <c r="H962" s="24"/>
      <c r="I962" s="24"/>
      <c r="J962" s="24"/>
      <c r="K962" s="24"/>
      <c r="L962" s="24"/>
      <c r="M962" s="24"/>
      <c r="N962" s="24"/>
      <c r="O962" s="24"/>
      <c r="P962" s="24"/>
      <c r="Q962" s="24"/>
      <c r="R962" s="24"/>
      <c r="S962" s="24"/>
      <c r="T962" s="24"/>
      <c r="U962" s="24"/>
      <c r="V962" s="24"/>
      <c r="W962" s="24"/>
      <c r="X962" s="24"/>
      <c r="Y962" s="24"/>
      <c r="Z962" s="24"/>
      <c r="AA962" s="24"/>
    </row>
    <row r="963">
      <c r="A963" s="24"/>
      <c r="B963" s="24"/>
      <c r="C963" s="24"/>
      <c r="D963" s="24"/>
      <c r="E963" s="24"/>
      <c r="F963" s="27"/>
      <c r="G963" s="49"/>
      <c r="H963" s="24"/>
      <c r="I963" s="24"/>
      <c r="J963" s="24"/>
      <c r="K963" s="24"/>
      <c r="L963" s="24"/>
      <c r="M963" s="24"/>
      <c r="N963" s="24"/>
      <c r="O963" s="24"/>
      <c r="P963" s="24"/>
      <c r="Q963" s="24"/>
      <c r="R963" s="24"/>
      <c r="S963" s="24"/>
      <c r="T963" s="24"/>
      <c r="U963" s="24"/>
      <c r="V963" s="24"/>
      <c r="W963" s="24"/>
      <c r="X963" s="24"/>
      <c r="Y963" s="24"/>
      <c r="Z963" s="24"/>
      <c r="AA963" s="24"/>
    </row>
    <row r="964">
      <c r="A964" s="24"/>
      <c r="B964" s="24"/>
      <c r="C964" s="24"/>
      <c r="D964" s="24"/>
      <c r="E964" s="24"/>
      <c r="F964" s="27"/>
      <c r="G964" s="49"/>
      <c r="H964" s="24"/>
      <c r="I964" s="24"/>
      <c r="J964" s="24"/>
      <c r="K964" s="24"/>
      <c r="L964" s="24"/>
      <c r="M964" s="24"/>
      <c r="N964" s="24"/>
      <c r="O964" s="24"/>
      <c r="P964" s="24"/>
      <c r="Q964" s="24"/>
      <c r="R964" s="24"/>
      <c r="S964" s="24"/>
      <c r="T964" s="24"/>
      <c r="U964" s="24"/>
      <c r="V964" s="24"/>
      <c r="W964" s="24"/>
      <c r="X964" s="24"/>
      <c r="Y964" s="24"/>
      <c r="Z964" s="24"/>
      <c r="AA964" s="24"/>
    </row>
    <row r="965">
      <c r="A965" s="24"/>
      <c r="B965" s="24"/>
      <c r="C965" s="24"/>
      <c r="D965" s="24"/>
      <c r="E965" s="24"/>
      <c r="F965" s="27"/>
      <c r="G965" s="49"/>
      <c r="H965" s="24"/>
      <c r="I965" s="24"/>
      <c r="J965" s="24"/>
      <c r="K965" s="24"/>
      <c r="L965" s="24"/>
      <c r="M965" s="24"/>
      <c r="N965" s="24"/>
      <c r="O965" s="24"/>
      <c r="P965" s="24"/>
      <c r="Q965" s="24"/>
      <c r="R965" s="24"/>
      <c r="S965" s="24"/>
      <c r="T965" s="24"/>
      <c r="U965" s="24"/>
      <c r="V965" s="24"/>
      <c r="W965" s="24"/>
      <c r="X965" s="24"/>
      <c r="Y965" s="24"/>
      <c r="Z965" s="24"/>
      <c r="AA965" s="24"/>
    </row>
    <row r="966">
      <c r="A966" s="24"/>
      <c r="B966" s="24"/>
      <c r="C966" s="24"/>
      <c r="D966" s="24"/>
      <c r="E966" s="24"/>
      <c r="F966" s="27"/>
      <c r="G966" s="49"/>
      <c r="H966" s="24"/>
      <c r="I966" s="24"/>
      <c r="J966" s="24"/>
      <c r="K966" s="24"/>
      <c r="L966" s="24"/>
      <c r="M966" s="24"/>
      <c r="N966" s="24"/>
      <c r="O966" s="24"/>
      <c r="P966" s="24"/>
      <c r="Q966" s="24"/>
      <c r="R966" s="24"/>
      <c r="S966" s="24"/>
      <c r="T966" s="24"/>
      <c r="U966" s="24"/>
      <c r="V966" s="24"/>
      <c r="W966" s="24"/>
      <c r="X966" s="24"/>
      <c r="Y966" s="24"/>
      <c r="Z966" s="24"/>
      <c r="AA966" s="24"/>
    </row>
    <row r="967">
      <c r="A967" s="24"/>
      <c r="B967" s="24"/>
      <c r="C967" s="24"/>
      <c r="D967" s="24"/>
      <c r="E967" s="24"/>
      <c r="F967" s="27"/>
      <c r="G967" s="49"/>
      <c r="H967" s="24"/>
      <c r="I967" s="24"/>
      <c r="J967" s="24"/>
      <c r="K967" s="24"/>
      <c r="L967" s="24"/>
      <c r="M967" s="24"/>
      <c r="N967" s="24"/>
      <c r="O967" s="24"/>
      <c r="P967" s="24"/>
      <c r="Q967" s="24"/>
      <c r="R967" s="24"/>
      <c r="S967" s="24"/>
      <c r="T967" s="24"/>
      <c r="U967" s="24"/>
      <c r="V967" s="24"/>
      <c r="W967" s="24"/>
      <c r="X967" s="24"/>
      <c r="Y967" s="24"/>
      <c r="Z967" s="24"/>
      <c r="AA967" s="24"/>
    </row>
    <row r="968">
      <c r="A968" s="24"/>
      <c r="B968" s="24"/>
      <c r="C968" s="24"/>
      <c r="D968" s="24"/>
      <c r="E968" s="24"/>
      <c r="F968" s="27"/>
      <c r="G968" s="49"/>
      <c r="H968" s="24"/>
      <c r="I968" s="24"/>
      <c r="J968" s="24"/>
      <c r="K968" s="24"/>
      <c r="L968" s="24"/>
      <c r="M968" s="24"/>
      <c r="N968" s="24"/>
      <c r="O968" s="24"/>
      <c r="P968" s="24"/>
      <c r="Q968" s="24"/>
      <c r="R968" s="24"/>
      <c r="S968" s="24"/>
      <c r="T968" s="24"/>
      <c r="U968" s="24"/>
      <c r="V968" s="24"/>
      <c r="W968" s="24"/>
      <c r="X968" s="24"/>
      <c r="Y968" s="24"/>
      <c r="Z968" s="24"/>
      <c r="AA968" s="24"/>
    </row>
    <row r="969">
      <c r="A969" s="24"/>
      <c r="B969" s="24"/>
      <c r="C969" s="24"/>
      <c r="D969" s="24"/>
      <c r="E969" s="24"/>
      <c r="F969" s="27"/>
      <c r="G969" s="49"/>
      <c r="H969" s="24"/>
      <c r="I969" s="24"/>
      <c r="J969" s="24"/>
      <c r="K969" s="24"/>
      <c r="L969" s="24"/>
      <c r="M969" s="24"/>
      <c r="N969" s="24"/>
      <c r="O969" s="24"/>
      <c r="P969" s="24"/>
      <c r="Q969" s="24"/>
      <c r="R969" s="24"/>
      <c r="S969" s="24"/>
      <c r="T969" s="24"/>
      <c r="U969" s="24"/>
      <c r="V969" s="24"/>
      <c r="W969" s="24"/>
      <c r="X969" s="24"/>
      <c r="Y969" s="24"/>
      <c r="Z969" s="24"/>
      <c r="AA969" s="24"/>
    </row>
    <row r="970">
      <c r="A970" s="24"/>
      <c r="B970" s="24"/>
      <c r="C970" s="24"/>
      <c r="D970" s="24"/>
      <c r="E970" s="24"/>
      <c r="F970" s="27"/>
      <c r="G970" s="49"/>
      <c r="H970" s="24"/>
      <c r="I970" s="24"/>
      <c r="J970" s="24"/>
      <c r="K970" s="24"/>
      <c r="L970" s="24"/>
      <c r="M970" s="24"/>
      <c r="N970" s="24"/>
      <c r="O970" s="24"/>
      <c r="P970" s="24"/>
      <c r="Q970" s="24"/>
      <c r="R970" s="24"/>
      <c r="S970" s="24"/>
      <c r="T970" s="24"/>
      <c r="U970" s="24"/>
      <c r="V970" s="24"/>
      <c r="W970" s="24"/>
      <c r="X970" s="24"/>
      <c r="Y970" s="24"/>
      <c r="Z970" s="24"/>
      <c r="AA970" s="24"/>
    </row>
    <row r="971">
      <c r="A971" s="24"/>
      <c r="B971" s="24"/>
      <c r="C971" s="24"/>
      <c r="D971" s="24"/>
      <c r="E971" s="24"/>
      <c r="F971" s="27"/>
      <c r="G971" s="49"/>
      <c r="H971" s="24"/>
      <c r="I971" s="24"/>
      <c r="J971" s="24"/>
      <c r="K971" s="24"/>
      <c r="L971" s="24"/>
      <c r="M971" s="24"/>
      <c r="N971" s="24"/>
      <c r="O971" s="24"/>
      <c r="P971" s="24"/>
      <c r="Q971" s="24"/>
      <c r="R971" s="24"/>
      <c r="S971" s="24"/>
      <c r="T971" s="24"/>
      <c r="U971" s="24"/>
      <c r="V971" s="24"/>
      <c r="W971" s="24"/>
      <c r="X971" s="24"/>
      <c r="Y971" s="24"/>
      <c r="Z971" s="24"/>
      <c r="AA971" s="24"/>
    </row>
    <row r="972">
      <c r="A972" s="24"/>
      <c r="B972" s="24"/>
      <c r="C972" s="24"/>
      <c r="D972" s="24"/>
      <c r="E972" s="24"/>
      <c r="F972" s="27"/>
      <c r="G972" s="49"/>
      <c r="H972" s="24"/>
      <c r="I972" s="24"/>
      <c r="J972" s="24"/>
      <c r="K972" s="24"/>
      <c r="L972" s="24"/>
      <c r="M972" s="24"/>
      <c r="N972" s="24"/>
      <c r="O972" s="24"/>
      <c r="P972" s="24"/>
      <c r="Q972" s="24"/>
      <c r="R972" s="24"/>
      <c r="S972" s="24"/>
      <c r="T972" s="24"/>
      <c r="U972" s="24"/>
      <c r="V972" s="24"/>
      <c r="W972" s="24"/>
      <c r="X972" s="24"/>
      <c r="Y972" s="24"/>
      <c r="Z972" s="24"/>
      <c r="AA972" s="24"/>
    </row>
    <row r="973">
      <c r="A973" s="24"/>
      <c r="B973" s="24"/>
      <c r="C973" s="24"/>
      <c r="D973" s="24"/>
      <c r="E973" s="24"/>
      <c r="F973" s="27"/>
      <c r="G973" s="49"/>
      <c r="H973" s="24"/>
      <c r="I973" s="24"/>
      <c r="J973" s="24"/>
      <c r="K973" s="24"/>
      <c r="L973" s="24"/>
      <c r="M973" s="24"/>
      <c r="N973" s="24"/>
      <c r="O973" s="24"/>
      <c r="P973" s="24"/>
      <c r="Q973" s="24"/>
      <c r="R973" s="24"/>
      <c r="S973" s="24"/>
      <c r="T973" s="24"/>
      <c r="U973" s="24"/>
      <c r="V973" s="24"/>
      <c r="W973" s="24"/>
      <c r="X973" s="24"/>
      <c r="Y973" s="24"/>
      <c r="Z973" s="24"/>
      <c r="AA973" s="24"/>
    </row>
    <row r="974">
      <c r="A974" s="24"/>
      <c r="B974" s="24"/>
      <c r="C974" s="24"/>
      <c r="D974" s="24"/>
      <c r="E974" s="24"/>
      <c r="F974" s="27"/>
      <c r="G974" s="49"/>
      <c r="H974" s="24"/>
      <c r="I974" s="24"/>
      <c r="J974" s="24"/>
      <c r="K974" s="24"/>
      <c r="L974" s="24"/>
      <c r="M974" s="24"/>
      <c r="N974" s="24"/>
      <c r="O974" s="24"/>
      <c r="P974" s="24"/>
      <c r="Q974" s="24"/>
      <c r="R974" s="24"/>
      <c r="S974" s="24"/>
      <c r="T974" s="24"/>
      <c r="U974" s="24"/>
      <c r="V974" s="24"/>
      <c r="W974" s="24"/>
      <c r="X974" s="24"/>
      <c r="Y974" s="24"/>
      <c r="Z974" s="24"/>
      <c r="AA974" s="24"/>
    </row>
    <row r="975">
      <c r="A975" s="24"/>
      <c r="B975" s="24"/>
      <c r="C975" s="24"/>
      <c r="D975" s="24"/>
      <c r="E975" s="24"/>
      <c r="F975" s="27"/>
      <c r="G975" s="49"/>
      <c r="H975" s="24"/>
      <c r="I975" s="24"/>
      <c r="J975" s="24"/>
      <c r="K975" s="24"/>
      <c r="L975" s="24"/>
      <c r="M975" s="24"/>
      <c r="N975" s="24"/>
      <c r="O975" s="24"/>
      <c r="P975" s="24"/>
      <c r="Q975" s="24"/>
      <c r="R975" s="24"/>
      <c r="S975" s="24"/>
      <c r="T975" s="24"/>
      <c r="U975" s="24"/>
      <c r="V975" s="24"/>
      <c r="W975" s="24"/>
      <c r="X975" s="24"/>
      <c r="Y975" s="24"/>
      <c r="Z975" s="24"/>
      <c r="AA975" s="24"/>
    </row>
    <row r="976">
      <c r="A976" s="24"/>
      <c r="B976" s="24"/>
      <c r="C976" s="24"/>
      <c r="D976" s="24"/>
      <c r="E976" s="24"/>
      <c r="F976" s="27"/>
      <c r="G976" s="49"/>
      <c r="H976" s="24"/>
      <c r="I976" s="24"/>
      <c r="J976" s="24"/>
      <c r="K976" s="24"/>
      <c r="L976" s="24"/>
      <c r="M976" s="24"/>
      <c r="N976" s="24"/>
      <c r="O976" s="24"/>
      <c r="P976" s="24"/>
      <c r="Q976" s="24"/>
      <c r="R976" s="24"/>
      <c r="S976" s="24"/>
      <c r="T976" s="24"/>
      <c r="U976" s="24"/>
      <c r="V976" s="24"/>
      <c r="W976" s="24"/>
      <c r="X976" s="24"/>
      <c r="Y976" s="24"/>
      <c r="Z976" s="24"/>
      <c r="AA976" s="24"/>
    </row>
    <row r="977">
      <c r="A977" s="24"/>
      <c r="B977" s="24"/>
      <c r="C977" s="24"/>
      <c r="D977" s="24"/>
      <c r="E977" s="24"/>
      <c r="F977" s="27"/>
      <c r="G977" s="49"/>
      <c r="H977" s="24"/>
      <c r="I977" s="24"/>
      <c r="J977" s="24"/>
      <c r="K977" s="24"/>
      <c r="L977" s="24"/>
      <c r="M977" s="24"/>
      <c r="N977" s="24"/>
      <c r="O977" s="24"/>
      <c r="P977" s="24"/>
      <c r="Q977" s="24"/>
      <c r="R977" s="24"/>
      <c r="S977" s="24"/>
      <c r="T977" s="24"/>
      <c r="U977" s="24"/>
      <c r="V977" s="24"/>
      <c r="W977" s="24"/>
      <c r="X977" s="24"/>
      <c r="Y977" s="24"/>
      <c r="Z977" s="24"/>
      <c r="AA977" s="24"/>
    </row>
    <row r="978">
      <c r="A978" s="24"/>
      <c r="B978" s="24"/>
      <c r="C978" s="24"/>
      <c r="D978" s="24"/>
      <c r="E978" s="24"/>
      <c r="F978" s="27"/>
      <c r="G978" s="49"/>
      <c r="H978" s="24"/>
      <c r="I978" s="24"/>
      <c r="J978" s="24"/>
      <c r="K978" s="24"/>
      <c r="L978" s="24"/>
      <c r="M978" s="24"/>
      <c r="N978" s="24"/>
      <c r="O978" s="24"/>
      <c r="P978" s="24"/>
      <c r="Q978" s="24"/>
      <c r="R978" s="24"/>
      <c r="S978" s="24"/>
      <c r="T978" s="24"/>
      <c r="U978" s="24"/>
      <c r="V978" s="24"/>
      <c r="W978" s="24"/>
      <c r="X978" s="24"/>
      <c r="Y978" s="24"/>
      <c r="Z978" s="24"/>
      <c r="AA978" s="24"/>
    </row>
    <row r="979">
      <c r="A979" s="24"/>
      <c r="B979" s="24"/>
      <c r="C979" s="24"/>
      <c r="D979" s="24"/>
      <c r="E979" s="24"/>
      <c r="F979" s="27"/>
      <c r="G979" s="49"/>
      <c r="H979" s="24"/>
      <c r="I979" s="24"/>
      <c r="J979" s="24"/>
      <c r="K979" s="24"/>
      <c r="L979" s="24"/>
      <c r="M979" s="24"/>
      <c r="N979" s="24"/>
      <c r="O979" s="24"/>
      <c r="P979" s="24"/>
      <c r="Q979" s="24"/>
      <c r="R979" s="24"/>
      <c r="S979" s="24"/>
      <c r="T979" s="24"/>
      <c r="U979" s="24"/>
      <c r="V979" s="24"/>
      <c r="W979" s="24"/>
      <c r="X979" s="24"/>
      <c r="Y979" s="24"/>
      <c r="Z979" s="24"/>
      <c r="AA979" s="24"/>
    </row>
    <row r="980">
      <c r="A980" s="24"/>
      <c r="B980" s="24"/>
      <c r="C980" s="24"/>
      <c r="D980" s="24"/>
      <c r="E980" s="24"/>
      <c r="F980" s="27"/>
      <c r="G980" s="49"/>
      <c r="H980" s="24"/>
      <c r="I980" s="24"/>
      <c r="J980" s="24"/>
      <c r="K980" s="24"/>
      <c r="L980" s="24"/>
      <c r="M980" s="24"/>
      <c r="N980" s="24"/>
      <c r="O980" s="24"/>
      <c r="P980" s="24"/>
      <c r="Q980" s="24"/>
      <c r="R980" s="24"/>
      <c r="S980" s="24"/>
      <c r="T980" s="24"/>
      <c r="U980" s="24"/>
      <c r="V980" s="24"/>
      <c r="W980" s="24"/>
      <c r="X980" s="24"/>
      <c r="Y980" s="24"/>
      <c r="Z980" s="24"/>
      <c r="AA980" s="24"/>
    </row>
    <row r="981">
      <c r="A981" s="24"/>
      <c r="B981" s="24"/>
      <c r="C981" s="24"/>
      <c r="D981" s="24"/>
      <c r="E981" s="24"/>
      <c r="F981" s="27"/>
      <c r="G981" s="49"/>
      <c r="H981" s="24"/>
      <c r="I981" s="24"/>
      <c r="J981" s="24"/>
      <c r="K981" s="24"/>
      <c r="L981" s="24"/>
      <c r="M981" s="24"/>
      <c r="N981" s="24"/>
      <c r="O981" s="24"/>
      <c r="P981" s="24"/>
      <c r="Q981" s="24"/>
      <c r="R981" s="24"/>
      <c r="S981" s="24"/>
      <c r="T981" s="24"/>
      <c r="U981" s="24"/>
      <c r="V981" s="24"/>
      <c r="W981" s="24"/>
      <c r="X981" s="24"/>
      <c r="Y981" s="24"/>
      <c r="Z981" s="24"/>
      <c r="AA981" s="24"/>
    </row>
    <row r="982">
      <c r="A982" s="24"/>
      <c r="B982" s="24"/>
      <c r="C982" s="24"/>
      <c r="D982" s="24"/>
      <c r="E982" s="24"/>
      <c r="F982" s="27"/>
      <c r="G982" s="49"/>
      <c r="H982" s="24"/>
      <c r="I982" s="24"/>
      <c r="J982" s="24"/>
      <c r="K982" s="24"/>
      <c r="L982" s="24"/>
      <c r="M982" s="24"/>
      <c r="N982" s="24"/>
      <c r="O982" s="24"/>
      <c r="P982" s="24"/>
      <c r="Q982" s="24"/>
      <c r="R982" s="24"/>
      <c r="S982" s="24"/>
      <c r="T982" s="24"/>
      <c r="U982" s="24"/>
      <c r="V982" s="24"/>
      <c r="W982" s="24"/>
      <c r="X982" s="24"/>
      <c r="Y982" s="24"/>
      <c r="Z982" s="24"/>
      <c r="AA982" s="24"/>
    </row>
    <row r="983">
      <c r="A983" s="24"/>
      <c r="B983" s="24"/>
      <c r="C983" s="24"/>
      <c r="D983" s="24"/>
      <c r="E983" s="24"/>
      <c r="F983" s="27"/>
      <c r="G983" s="49"/>
      <c r="H983" s="24"/>
      <c r="I983" s="24"/>
      <c r="J983" s="24"/>
      <c r="K983" s="24"/>
      <c r="L983" s="24"/>
      <c r="M983" s="24"/>
      <c r="N983" s="24"/>
      <c r="O983" s="24"/>
      <c r="P983" s="24"/>
      <c r="Q983" s="24"/>
      <c r="R983" s="24"/>
      <c r="S983" s="24"/>
      <c r="T983" s="24"/>
      <c r="U983" s="24"/>
      <c r="V983" s="24"/>
      <c r="W983" s="24"/>
      <c r="X983" s="24"/>
      <c r="Y983" s="24"/>
      <c r="Z983" s="24"/>
      <c r="AA983" s="24"/>
    </row>
    <row r="984">
      <c r="A984" s="24"/>
      <c r="B984" s="24"/>
      <c r="C984" s="24"/>
      <c r="D984" s="24"/>
      <c r="E984" s="24"/>
      <c r="F984" s="27"/>
      <c r="G984" s="49"/>
      <c r="H984" s="24"/>
      <c r="I984" s="24"/>
      <c r="J984" s="24"/>
      <c r="K984" s="24"/>
      <c r="L984" s="24"/>
      <c r="M984" s="24"/>
      <c r="N984" s="24"/>
      <c r="O984" s="24"/>
      <c r="P984" s="24"/>
      <c r="Q984" s="24"/>
      <c r="R984" s="24"/>
      <c r="S984" s="24"/>
      <c r="T984" s="24"/>
      <c r="U984" s="24"/>
      <c r="V984" s="24"/>
      <c r="W984" s="24"/>
      <c r="X984" s="24"/>
      <c r="Y984" s="24"/>
      <c r="Z984" s="24"/>
      <c r="AA984" s="24"/>
    </row>
    <row r="985">
      <c r="A985" s="24"/>
      <c r="B985" s="24"/>
      <c r="C985" s="24"/>
      <c r="D985" s="24"/>
      <c r="E985" s="24"/>
      <c r="F985" s="27"/>
      <c r="G985" s="49"/>
      <c r="H985" s="24"/>
      <c r="I985" s="24"/>
      <c r="J985" s="24"/>
      <c r="K985" s="24"/>
      <c r="L985" s="24"/>
      <c r="M985" s="24"/>
      <c r="N985" s="24"/>
      <c r="O985" s="24"/>
      <c r="P985" s="24"/>
      <c r="Q985" s="24"/>
      <c r="R985" s="24"/>
      <c r="S985" s="24"/>
      <c r="T985" s="24"/>
      <c r="U985" s="24"/>
      <c r="V985" s="24"/>
      <c r="W985" s="24"/>
      <c r="X985" s="24"/>
      <c r="Y985" s="24"/>
      <c r="Z985" s="24"/>
      <c r="AA985" s="24"/>
    </row>
    <row r="986">
      <c r="A986" s="24"/>
      <c r="B986" s="24"/>
      <c r="C986" s="24"/>
      <c r="D986" s="24"/>
      <c r="E986" s="24"/>
      <c r="F986" s="27"/>
      <c r="G986" s="49"/>
      <c r="H986" s="24"/>
      <c r="I986" s="24"/>
      <c r="J986" s="24"/>
      <c r="K986" s="24"/>
      <c r="L986" s="24"/>
      <c r="M986" s="24"/>
      <c r="N986" s="24"/>
      <c r="O986" s="24"/>
      <c r="P986" s="24"/>
      <c r="Q986" s="24"/>
      <c r="R986" s="24"/>
      <c r="S986" s="24"/>
      <c r="T986" s="24"/>
      <c r="U986" s="24"/>
      <c r="V986" s="24"/>
      <c r="W986" s="24"/>
      <c r="X986" s="24"/>
      <c r="Y986" s="24"/>
      <c r="Z986" s="24"/>
      <c r="AA986" s="24"/>
    </row>
    <row r="987">
      <c r="A987" s="24"/>
      <c r="B987" s="24"/>
      <c r="C987" s="24"/>
      <c r="D987" s="24"/>
      <c r="E987" s="24"/>
      <c r="F987" s="27"/>
      <c r="G987" s="49"/>
      <c r="H987" s="24"/>
      <c r="I987" s="24"/>
      <c r="J987" s="24"/>
      <c r="K987" s="24"/>
      <c r="L987" s="24"/>
      <c r="M987" s="24"/>
      <c r="N987" s="24"/>
      <c r="O987" s="24"/>
      <c r="P987" s="24"/>
      <c r="Q987" s="24"/>
      <c r="R987" s="24"/>
      <c r="S987" s="24"/>
      <c r="T987" s="24"/>
      <c r="U987" s="24"/>
      <c r="V987" s="24"/>
      <c r="W987" s="24"/>
      <c r="X987" s="24"/>
      <c r="Y987" s="24"/>
      <c r="Z987" s="24"/>
      <c r="AA987" s="24"/>
    </row>
    <row r="988">
      <c r="A988" s="24"/>
      <c r="B988" s="24"/>
      <c r="C988" s="24"/>
      <c r="D988" s="24"/>
      <c r="E988" s="24"/>
      <c r="F988" s="27"/>
      <c r="G988" s="49"/>
      <c r="H988" s="24"/>
      <c r="I988" s="24"/>
      <c r="J988" s="24"/>
      <c r="K988" s="24"/>
      <c r="L988" s="24"/>
      <c r="M988" s="24"/>
      <c r="N988" s="24"/>
      <c r="O988" s="24"/>
      <c r="P988" s="24"/>
      <c r="Q988" s="24"/>
      <c r="R988" s="24"/>
      <c r="S988" s="24"/>
      <c r="T988" s="24"/>
      <c r="U988" s="24"/>
      <c r="V988" s="24"/>
      <c r="W988" s="24"/>
      <c r="X988" s="24"/>
      <c r="Y988" s="24"/>
      <c r="Z988" s="24"/>
      <c r="AA988" s="24"/>
    </row>
    <row r="989">
      <c r="A989" s="24"/>
      <c r="B989" s="24"/>
      <c r="C989" s="24"/>
      <c r="D989" s="24"/>
      <c r="E989" s="24"/>
      <c r="F989" s="27"/>
      <c r="G989" s="49"/>
      <c r="H989" s="24"/>
      <c r="I989" s="24"/>
      <c r="J989" s="24"/>
      <c r="K989" s="24"/>
      <c r="L989" s="24"/>
      <c r="M989" s="24"/>
      <c r="N989" s="24"/>
      <c r="O989" s="24"/>
      <c r="P989" s="24"/>
      <c r="Q989" s="24"/>
      <c r="R989" s="24"/>
      <c r="S989" s="24"/>
      <c r="T989" s="24"/>
      <c r="U989" s="24"/>
      <c r="V989" s="24"/>
      <c r="W989" s="24"/>
      <c r="X989" s="24"/>
      <c r="Y989" s="24"/>
      <c r="Z989" s="24"/>
      <c r="AA989" s="24"/>
    </row>
    <row r="990">
      <c r="A990" s="24"/>
      <c r="B990" s="24"/>
      <c r="C990" s="24"/>
      <c r="D990" s="24"/>
      <c r="E990" s="24"/>
      <c r="F990" s="27"/>
      <c r="G990" s="49"/>
      <c r="H990" s="24"/>
      <c r="I990" s="24"/>
      <c r="J990" s="24"/>
      <c r="K990" s="24"/>
      <c r="L990" s="24"/>
      <c r="M990" s="24"/>
      <c r="N990" s="24"/>
      <c r="O990" s="24"/>
      <c r="P990" s="24"/>
      <c r="Q990" s="24"/>
      <c r="R990" s="24"/>
      <c r="S990" s="24"/>
      <c r="T990" s="24"/>
      <c r="U990" s="24"/>
      <c r="V990" s="24"/>
      <c r="W990" s="24"/>
      <c r="X990" s="24"/>
      <c r="Y990" s="24"/>
      <c r="Z990" s="24"/>
      <c r="AA990" s="24"/>
    </row>
    <row r="991">
      <c r="A991" s="24"/>
      <c r="B991" s="24"/>
      <c r="C991" s="24"/>
      <c r="D991" s="24"/>
      <c r="E991" s="24"/>
      <c r="F991" s="27"/>
      <c r="G991" s="49"/>
      <c r="H991" s="24"/>
      <c r="I991" s="24"/>
      <c r="J991" s="24"/>
      <c r="K991" s="24"/>
      <c r="L991" s="24"/>
      <c r="M991" s="24"/>
      <c r="N991" s="24"/>
      <c r="O991" s="24"/>
      <c r="P991" s="24"/>
      <c r="Q991" s="24"/>
      <c r="R991" s="24"/>
      <c r="S991" s="24"/>
      <c r="T991" s="24"/>
      <c r="U991" s="24"/>
      <c r="V991" s="24"/>
      <c r="W991" s="24"/>
      <c r="X991" s="24"/>
      <c r="Y991" s="24"/>
      <c r="Z991" s="24"/>
      <c r="AA991" s="24"/>
    </row>
    <row r="992">
      <c r="A992" s="24"/>
      <c r="B992" s="24"/>
      <c r="C992" s="24"/>
      <c r="D992" s="24"/>
      <c r="E992" s="24"/>
      <c r="F992" s="27"/>
      <c r="G992" s="49"/>
      <c r="H992" s="24"/>
      <c r="I992" s="24"/>
      <c r="J992" s="24"/>
      <c r="K992" s="24"/>
      <c r="L992" s="24"/>
      <c r="M992" s="24"/>
      <c r="N992" s="24"/>
      <c r="O992" s="24"/>
      <c r="P992" s="24"/>
      <c r="Q992" s="24"/>
      <c r="R992" s="24"/>
      <c r="S992" s="24"/>
      <c r="T992" s="24"/>
      <c r="U992" s="24"/>
      <c r="V992" s="24"/>
      <c r="W992" s="24"/>
      <c r="X992" s="24"/>
      <c r="Y992" s="24"/>
      <c r="Z992" s="24"/>
      <c r="AA992" s="24"/>
    </row>
    <row r="993">
      <c r="A993" s="24"/>
      <c r="B993" s="24"/>
      <c r="C993" s="24"/>
      <c r="D993" s="24"/>
      <c r="E993" s="24"/>
      <c r="F993" s="27"/>
      <c r="G993" s="49"/>
      <c r="H993" s="24"/>
      <c r="I993" s="24"/>
      <c r="J993" s="24"/>
      <c r="K993" s="24"/>
      <c r="L993" s="24"/>
      <c r="M993" s="24"/>
      <c r="N993" s="24"/>
      <c r="O993" s="24"/>
      <c r="P993" s="24"/>
      <c r="Q993" s="24"/>
      <c r="R993" s="24"/>
      <c r="S993" s="24"/>
      <c r="T993" s="24"/>
      <c r="U993" s="24"/>
      <c r="V993" s="24"/>
      <c r="W993" s="24"/>
      <c r="X993" s="24"/>
      <c r="Y993" s="24"/>
      <c r="Z993" s="24"/>
      <c r="AA993" s="24"/>
    </row>
    <row r="994">
      <c r="A994" s="24"/>
      <c r="B994" s="24"/>
      <c r="C994" s="24"/>
      <c r="D994" s="24"/>
      <c r="E994" s="24"/>
      <c r="F994" s="27"/>
      <c r="G994" s="49"/>
      <c r="H994" s="24"/>
      <c r="I994" s="24"/>
      <c r="J994" s="24"/>
      <c r="K994" s="24"/>
      <c r="L994" s="24"/>
      <c r="M994" s="24"/>
      <c r="N994" s="24"/>
      <c r="O994" s="24"/>
      <c r="P994" s="24"/>
      <c r="Q994" s="24"/>
      <c r="R994" s="24"/>
      <c r="S994" s="24"/>
      <c r="T994" s="24"/>
      <c r="U994" s="24"/>
      <c r="V994" s="24"/>
      <c r="W994" s="24"/>
      <c r="X994" s="24"/>
      <c r="Y994" s="24"/>
      <c r="Z994" s="24"/>
      <c r="AA994" s="24"/>
    </row>
    <row r="995">
      <c r="A995" s="24"/>
      <c r="B995" s="24"/>
      <c r="C995" s="24"/>
      <c r="D995" s="24"/>
      <c r="E995" s="24"/>
      <c r="F995" s="27"/>
      <c r="G995" s="49"/>
      <c r="H995" s="24"/>
      <c r="I995" s="24"/>
      <c r="J995" s="24"/>
      <c r="K995" s="24"/>
      <c r="L995" s="24"/>
      <c r="M995" s="24"/>
      <c r="N995" s="24"/>
      <c r="O995" s="24"/>
      <c r="P995" s="24"/>
      <c r="Q995" s="24"/>
      <c r="R995" s="24"/>
      <c r="S995" s="24"/>
      <c r="T995" s="24"/>
      <c r="U995" s="24"/>
      <c r="V995" s="24"/>
      <c r="W995" s="24"/>
      <c r="X995" s="24"/>
      <c r="Y995" s="24"/>
      <c r="Z995" s="24"/>
      <c r="AA995" s="24"/>
    </row>
    <row r="996">
      <c r="A996" s="24"/>
      <c r="B996" s="24"/>
      <c r="C996" s="24"/>
      <c r="D996" s="24"/>
      <c r="E996" s="24"/>
      <c r="F996" s="27"/>
      <c r="G996" s="49"/>
      <c r="H996" s="24"/>
      <c r="I996" s="24"/>
      <c r="J996" s="24"/>
      <c r="K996" s="24"/>
      <c r="L996" s="24"/>
      <c r="M996" s="24"/>
      <c r="N996" s="24"/>
      <c r="O996" s="24"/>
      <c r="P996" s="24"/>
      <c r="Q996" s="24"/>
      <c r="R996" s="24"/>
      <c r="S996" s="24"/>
      <c r="T996" s="24"/>
      <c r="U996" s="24"/>
      <c r="V996" s="24"/>
      <c r="W996" s="24"/>
      <c r="X996" s="24"/>
      <c r="Y996" s="24"/>
      <c r="Z996" s="24"/>
      <c r="AA996" s="24"/>
    </row>
    <row r="997">
      <c r="A997" s="24"/>
      <c r="B997" s="24"/>
      <c r="C997" s="24"/>
      <c r="D997" s="24"/>
      <c r="E997" s="24"/>
      <c r="F997" s="27"/>
      <c r="G997" s="49"/>
      <c r="H997" s="24"/>
      <c r="I997" s="24"/>
      <c r="J997" s="24"/>
      <c r="K997" s="24"/>
      <c r="L997" s="24"/>
      <c r="M997" s="24"/>
      <c r="N997" s="24"/>
      <c r="O997" s="24"/>
      <c r="P997" s="24"/>
      <c r="Q997" s="24"/>
      <c r="R997" s="24"/>
      <c r="S997" s="24"/>
      <c r="T997" s="24"/>
      <c r="U997" s="24"/>
      <c r="V997" s="24"/>
      <c r="W997" s="24"/>
      <c r="X997" s="24"/>
      <c r="Y997" s="24"/>
      <c r="Z997" s="24"/>
      <c r="AA997" s="24"/>
    </row>
    <row r="998">
      <c r="A998" s="24"/>
      <c r="B998" s="24"/>
      <c r="C998" s="24"/>
      <c r="D998" s="24"/>
      <c r="E998" s="24"/>
      <c r="F998" s="27"/>
      <c r="G998" s="49"/>
      <c r="H998" s="24"/>
      <c r="I998" s="24"/>
      <c r="J998" s="24"/>
      <c r="K998" s="24"/>
      <c r="L998" s="24"/>
      <c r="M998" s="24"/>
      <c r="N998" s="24"/>
      <c r="O998" s="24"/>
      <c r="P998" s="24"/>
      <c r="Q998" s="24"/>
      <c r="R998" s="24"/>
      <c r="S998" s="24"/>
      <c r="T998" s="24"/>
      <c r="U998" s="24"/>
      <c r="V998" s="24"/>
      <c r="W998" s="24"/>
      <c r="X998" s="24"/>
      <c r="Y998" s="24"/>
      <c r="Z998" s="24"/>
      <c r="AA998" s="24"/>
    </row>
    <row r="999">
      <c r="A999" s="24"/>
      <c r="B999" s="24"/>
      <c r="C999" s="24"/>
      <c r="D999" s="24"/>
      <c r="E999" s="24"/>
      <c r="F999" s="27"/>
      <c r="G999" s="49"/>
      <c r="H999" s="24"/>
      <c r="I999" s="24"/>
      <c r="J999" s="24"/>
      <c r="K999" s="24"/>
      <c r="L999" s="24"/>
      <c r="M999" s="24"/>
      <c r="N999" s="24"/>
      <c r="O999" s="24"/>
      <c r="P999" s="24"/>
      <c r="Q999" s="24"/>
      <c r="R999" s="24"/>
      <c r="S999" s="24"/>
      <c r="T999" s="24"/>
      <c r="U999" s="24"/>
      <c r="V999" s="24"/>
      <c r="W999" s="24"/>
      <c r="X999" s="24"/>
      <c r="Y999" s="24"/>
      <c r="Z999" s="24"/>
      <c r="AA999" s="24"/>
    </row>
    <row r="1000">
      <c r="A1000" s="24"/>
      <c r="B1000" s="24"/>
      <c r="C1000" s="24"/>
      <c r="D1000" s="24"/>
      <c r="E1000" s="24"/>
      <c r="F1000" s="27"/>
      <c r="G1000" s="49"/>
      <c r="H1000" s="24"/>
      <c r="I1000" s="24"/>
      <c r="J1000" s="24"/>
      <c r="K1000" s="24"/>
      <c r="L1000" s="24"/>
      <c r="M1000" s="24"/>
      <c r="N1000" s="24"/>
      <c r="O1000" s="24"/>
      <c r="P1000" s="24"/>
      <c r="Q1000" s="24"/>
      <c r="R1000" s="24"/>
      <c r="S1000" s="24"/>
      <c r="T1000" s="24"/>
      <c r="U1000" s="24"/>
      <c r="V1000" s="24"/>
      <c r="W1000" s="24"/>
      <c r="X1000" s="24"/>
      <c r="Y1000" s="24"/>
      <c r="Z1000" s="24"/>
      <c r="AA1000" s="24"/>
    </row>
    <row r="1001">
      <c r="A1001" s="24"/>
      <c r="B1001" s="24"/>
      <c r="C1001" s="24"/>
      <c r="D1001" s="24"/>
      <c r="E1001" s="24"/>
      <c r="F1001" s="27"/>
      <c r="G1001" s="49"/>
      <c r="H1001" s="24"/>
      <c r="I1001" s="24"/>
      <c r="J1001" s="24"/>
      <c r="K1001" s="24"/>
      <c r="L1001" s="24"/>
      <c r="M1001" s="24"/>
      <c r="N1001" s="24"/>
      <c r="O1001" s="24"/>
      <c r="P1001" s="24"/>
      <c r="Q1001" s="24"/>
      <c r="R1001" s="24"/>
      <c r="S1001" s="24"/>
      <c r="T1001" s="24"/>
      <c r="U1001" s="24"/>
      <c r="V1001" s="24"/>
      <c r="W1001" s="24"/>
      <c r="X1001" s="24"/>
      <c r="Y1001" s="24"/>
      <c r="Z1001" s="24"/>
      <c r="AA1001" s="24"/>
    </row>
  </sheetData>
  <drawing r:id="rId1"/>
</worksheet>
</file>